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66925"/>
  <xr:revisionPtr revIDLastSave="155" documentId="8_{930F7020-4A79-4DC7-B85C-082069A7C3F0}" xr6:coauthVersionLast="32" xr6:coauthVersionMax="32" xr10:uidLastSave="{64EDA4C2-FAF8-4C69-AFA8-DF9E9FF6383F}"/>
  <bookViews>
    <workbookView xWindow="21390" yWindow="0" windowWidth="19560" windowHeight="9390" xr2:uid="{C236BC1E-8658-4112-BBF7-85DD4BEFF1AC}"/>
  </bookViews>
  <sheets>
    <sheet name="パーツ重量比較ツール" sheetId="5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4" i="5"/>
  <c r="C33" i="5"/>
  <c r="C34" i="5"/>
  <c r="D34" i="5"/>
  <c r="D33" i="5"/>
  <c r="D32" i="5"/>
  <c r="D31" i="5"/>
  <c r="D30" i="5"/>
  <c r="D29" i="5"/>
  <c r="D28" i="5"/>
  <c r="D27" i="5"/>
  <c r="D26" i="5"/>
  <c r="D25" i="5"/>
  <c r="D24" i="5"/>
  <c r="D14" i="5"/>
  <c r="D13" i="5"/>
  <c r="D12" i="5"/>
  <c r="D11" i="5"/>
  <c r="D10" i="5"/>
  <c r="D9" i="5"/>
  <c r="D8" i="5"/>
  <c r="D7" i="5"/>
  <c r="D6" i="5"/>
  <c r="D5" i="5"/>
  <c r="C32" i="5"/>
  <c r="C31" i="5"/>
  <c r="C30" i="5"/>
  <c r="C29" i="5"/>
  <c r="C28" i="5"/>
  <c r="C27" i="5"/>
  <c r="C26" i="5"/>
  <c r="C25" i="5"/>
  <c r="C24" i="5"/>
  <c r="C12" i="5"/>
  <c r="C11" i="5"/>
  <c r="C10" i="5"/>
  <c r="C9" i="5"/>
  <c r="C8" i="5"/>
  <c r="C7" i="5"/>
  <c r="C6" i="5"/>
  <c r="C5" i="5"/>
  <c r="D4" i="5"/>
  <c r="C39" i="5" l="1"/>
  <c r="D39" i="5"/>
  <c r="D19" i="5"/>
  <c r="C4" i="5"/>
  <c r="C19" i="5" s="1"/>
  <c r="C41" i="5" l="1"/>
</calcChain>
</file>

<file path=xl/sharedStrings.xml><?xml version="1.0" encoding="utf-8"?>
<sst xmlns="http://schemas.openxmlformats.org/spreadsheetml/2006/main" count="250" uniqueCount="208">
  <si>
    <t>重量</t>
    <rPh sb="0" eb="2">
      <t>ジュウリョウ</t>
    </rPh>
    <phoneticPr fontId="1"/>
  </si>
  <si>
    <t>RD-R8000-SS</t>
    <phoneticPr fontId="1"/>
  </si>
  <si>
    <t>？</t>
    <phoneticPr fontId="1"/>
  </si>
  <si>
    <t>RD-R9100-SS</t>
    <phoneticPr fontId="1"/>
  </si>
  <si>
    <t>RD-5800-SS</t>
    <phoneticPr fontId="1"/>
  </si>
  <si>
    <t>RD-5800-GS</t>
    <phoneticPr fontId="1"/>
  </si>
  <si>
    <t>スプロケット</t>
    <phoneticPr fontId="1"/>
  </si>
  <si>
    <t>ブラケット</t>
    <phoneticPr fontId="1"/>
  </si>
  <si>
    <t>価格</t>
    <rPh sb="0" eb="2">
      <t>カカク</t>
    </rPh>
    <phoneticPr fontId="1"/>
  </si>
  <si>
    <t>ST-R9150</t>
    <phoneticPr fontId="1"/>
  </si>
  <si>
    <t>キャリパー+Di2</t>
    <phoneticPr fontId="1"/>
  </si>
  <si>
    <t>ST-R8050</t>
    <phoneticPr fontId="1"/>
  </si>
  <si>
    <t>ST-R9170</t>
    <phoneticPr fontId="1"/>
  </si>
  <si>
    <t>油圧ディスク+Di2</t>
    <rPh sb="0" eb="2">
      <t>ユアツ</t>
    </rPh>
    <phoneticPr fontId="1"/>
  </si>
  <si>
    <t>ST-R8070</t>
    <phoneticPr fontId="1"/>
  </si>
  <si>
    <t>ST-R9100</t>
    <phoneticPr fontId="1"/>
  </si>
  <si>
    <t>キャリパー+機械式変速</t>
    <rPh sb="6" eb="9">
      <t>キカイシキ</t>
    </rPh>
    <rPh sb="9" eb="11">
      <t>ヘンソク</t>
    </rPh>
    <phoneticPr fontId="1"/>
  </si>
  <si>
    <t>ST-R8000</t>
    <phoneticPr fontId="1"/>
  </si>
  <si>
    <t>ST-R9120</t>
    <phoneticPr fontId="1"/>
  </si>
  <si>
    <t>油圧ディスク+機械式変速</t>
    <rPh sb="0" eb="2">
      <t>ユアツ</t>
    </rPh>
    <rPh sb="7" eb="12">
      <t>キカイシキヘンソク</t>
    </rPh>
    <phoneticPr fontId="1"/>
  </si>
  <si>
    <t>ST-R8020</t>
    <phoneticPr fontId="1"/>
  </si>
  <si>
    <t>FD</t>
    <phoneticPr fontId="1"/>
  </si>
  <si>
    <t>RD</t>
    <phoneticPr fontId="1"/>
  </si>
  <si>
    <t>クランク</t>
    <phoneticPr fontId="1"/>
  </si>
  <si>
    <t>ブレーキ（前後）</t>
    <rPh sb="5" eb="7">
      <t>ゼンゴ</t>
    </rPh>
    <phoneticPr fontId="1"/>
  </si>
  <si>
    <t>型番</t>
    <rPh sb="0" eb="2">
      <t>カタバン</t>
    </rPh>
    <phoneticPr fontId="1"/>
  </si>
  <si>
    <t>重量</t>
    <rPh sb="0" eb="2">
      <t>ジュウリョウ</t>
    </rPh>
    <phoneticPr fontId="1"/>
  </si>
  <si>
    <t>ブラケット</t>
    <phoneticPr fontId="1"/>
  </si>
  <si>
    <t>ブレーキ</t>
    <phoneticPr fontId="1"/>
  </si>
  <si>
    <t>FD</t>
    <phoneticPr fontId="1"/>
  </si>
  <si>
    <t>RD</t>
    <phoneticPr fontId="1"/>
  </si>
  <si>
    <t>クランク</t>
    <phoneticPr fontId="1"/>
  </si>
  <si>
    <t>FD-R9150</t>
    <phoneticPr fontId="1"/>
  </si>
  <si>
    <t>FD-R8050</t>
    <phoneticPr fontId="1"/>
  </si>
  <si>
    <t>RD-9070</t>
    <phoneticPr fontId="1"/>
  </si>
  <si>
    <t>RD-R9150</t>
    <phoneticPr fontId="1"/>
  </si>
  <si>
    <t>BR-R9100</t>
    <phoneticPr fontId="1"/>
  </si>
  <si>
    <t>BR-R8000</t>
    <phoneticPr fontId="1"/>
  </si>
  <si>
    <t>バッテリー</t>
    <phoneticPr fontId="1"/>
  </si>
  <si>
    <t>RD-6800-SS</t>
    <phoneticPr fontId="1"/>
  </si>
  <si>
    <t>RD-6800-GS</t>
    <phoneticPr fontId="1"/>
  </si>
  <si>
    <t>ST-6800</t>
    <phoneticPr fontId="1"/>
  </si>
  <si>
    <t>RD-6870-SS</t>
    <phoneticPr fontId="1"/>
  </si>
  <si>
    <t>RD-6870-GS</t>
    <phoneticPr fontId="1"/>
  </si>
  <si>
    <t>ST-6870</t>
    <phoneticPr fontId="1"/>
  </si>
  <si>
    <t>ST-9001</t>
    <phoneticPr fontId="1"/>
  </si>
  <si>
    <t>ST-9070</t>
    <phoneticPr fontId="1"/>
  </si>
  <si>
    <t>SM-RT900(160mm)</t>
    <phoneticPr fontId="1"/>
  </si>
  <si>
    <t>SM-RT900(140mm)</t>
    <phoneticPr fontId="1"/>
  </si>
  <si>
    <t>SM-RT800(160mm)</t>
    <phoneticPr fontId="1"/>
  </si>
  <si>
    <t>SM-RT800(140mm)</t>
    <phoneticPr fontId="1"/>
  </si>
  <si>
    <t>ブレーキローター</t>
    <phoneticPr fontId="1"/>
  </si>
  <si>
    <t>バッテリーマウント</t>
    <phoneticPr fontId="1"/>
  </si>
  <si>
    <t>SM-BTR1</t>
    <phoneticPr fontId="1"/>
  </si>
  <si>
    <t>内装バッテリー</t>
    <rPh sb="0" eb="2">
      <t>ナイソウ</t>
    </rPh>
    <phoneticPr fontId="1"/>
  </si>
  <si>
    <t>ST-6770</t>
    <phoneticPr fontId="1"/>
  </si>
  <si>
    <t>ST-5800</t>
    <phoneticPr fontId="1"/>
  </si>
  <si>
    <t>RD-R8000-GS</t>
    <phoneticPr fontId="1"/>
  </si>
  <si>
    <t>外装バッテリー単体</t>
    <rPh sb="0" eb="2">
      <t>ガイソウ</t>
    </rPh>
    <rPh sb="7" eb="9">
      <t>タンタイ</t>
    </rPh>
    <phoneticPr fontId="1"/>
  </si>
  <si>
    <t>RD-R8050-SS</t>
    <phoneticPr fontId="1"/>
  </si>
  <si>
    <t>RD-R8050-GS</t>
    <phoneticPr fontId="1"/>
  </si>
  <si>
    <t>BM-DN100</t>
    <phoneticPr fontId="1"/>
  </si>
  <si>
    <t>外装バッテリーマウント</t>
    <rPh sb="0" eb="2">
      <t>ガイソウ</t>
    </rPh>
    <phoneticPr fontId="1"/>
  </si>
  <si>
    <t>BT-DN110</t>
    <phoneticPr fontId="1"/>
  </si>
  <si>
    <t>重量差</t>
    <rPh sb="0" eb="2">
      <t>ジュウリョウ</t>
    </rPh>
    <rPh sb="2" eb="3">
      <t>サ</t>
    </rPh>
    <phoneticPr fontId="1"/>
  </si>
  <si>
    <t>ST-R7025</t>
    <phoneticPr fontId="1"/>
  </si>
  <si>
    <t>ST-R7020</t>
    <phoneticPr fontId="1"/>
  </si>
  <si>
    <t>FC-R7000(53-39)</t>
    <phoneticPr fontId="1"/>
  </si>
  <si>
    <t>FC-R7000(52-36)</t>
    <phoneticPr fontId="1"/>
  </si>
  <si>
    <t>FC-R7000(50-34)</t>
    <phoneticPr fontId="1"/>
  </si>
  <si>
    <t>FC-R9100(52-36)</t>
    <phoneticPr fontId="1"/>
  </si>
  <si>
    <t>FC-R8000(46-36)</t>
    <phoneticPr fontId="1"/>
  </si>
  <si>
    <t>FC-9000(52-36)</t>
    <phoneticPr fontId="1"/>
  </si>
  <si>
    <t>FC-6800(46-36)</t>
    <phoneticPr fontId="1"/>
  </si>
  <si>
    <t>FC-5800(50-34)</t>
    <phoneticPr fontId="1"/>
  </si>
  <si>
    <t>RD-R7000-SS</t>
    <phoneticPr fontId="1"/>
  </si>
  <si>
    <t>RD-R7000-GS</t>
    <phoneticPr fontId="1"/>
  </si>
  <si>
    <t>CS-R7000（11-28）</t>
    <phoneticPr fontId="1"/>
  </si>
  <si>
    <t>CS-R7000（11-30）</t>
    <phoneticPr fontId="1"/>
  </si>
  <si>
    <t>CS-R7000（11-32）</t>
    <phoneticPr fontId="1"/>
  </si>
  <si>
    <t>CS-R7000（12-25）</t>
    <phoneticPr fontId="1"/>
  </si>
  <si>
    <t>CS-HG700-11（11-34）</t>
    <phoneticPr fontId="1"/>
  </si>
  <si>
    <t>ペダル</t>
    <phoneticPr fontId="1"/>
  </si>
  <si>
    <t>チェーン</t>
    <phoneticPr fontId="1"/>
  </si>
  <si>
    <t>CN-HG601-11</t>
    <phoneticPr fontId="1"/>
  </si>
  <si>
    <t>BR-R7000</t>
    <phoneticPr fontId="1"/>
  </si>
  <si>
    <t>PD-R7000</t>
    <phoneticPr fontId="1"/>
  </si>
  <si>
    <t>FD-R7000-F</t>
    <phoneticPr fontId="1"/>
  </si>
  <si>
    <t>FD-R7000-B</t>
    <phoneticPr fontId="1"/>
  </si>
  <si>
    <t>BR-R7010-F</t>
    <phoneticPr fontId="1"/>
  </si>
  <si>
    <t>BR-R7010-R(BB)</t>
    <phoneticPr fontId="1"/>
  </si>
  <si>
    <t>BR-R7010-RS(SS)</t>
    <phoneticPr fontId="1"/>
  </si>
  <si>
    <t>RD-RX800-GS</t>
    <phoneticPr fontId="1"/>
  </si>
  <si>
    <t>RD-RX805-GS</t>
    <phoneticPr fontId="1"/>
  </si>
  <si>
    <t>FD-R9100-F</t>
    <phoneticPr fontId="1"/>
  </si>
  <si>
    <t>FD-R9100-B</t>
    <phoneticPr fontId="1"/>
  </si>
  <si>
    <t>FC-R9100-P(53-39)</t>
    <phoneticPr fontId="1"/>
  </si>
  <si>
    <t>FC-R9100-P(50-34)</t>
    <phoneticPr fontId="1"/>
  </si>
  <si>
    <t>FC-R9100(55-42)</t>
    <phoneticPr fontId="1"/>
  </si>
  <si>
    <t>FC-R9100(54-42)</t>
    <phoneticPr fontId="1"/>
  </si>
  <si>
    <t>FC-R9100(53-39)</t>
    <phoneticPr fontId="1"/>
  </si>
  <si>
    <t>FC-R9100(50-34)</t>
    <phoneticPr fontId="1"/>
  </si>
  <si>
    <t>CS-R9100(11-25)</t>
    <phoneticPr fontId="1"/>
  </si>
  <si>
    <t>CS-R9100(11-28)</t>
    <phoneticPr fontId="1"/>
  </si>
  <si>
    <t>CS-R9100(11-30)</t>
    <phoneticPr fontId="1"/>
  </si>
  <si>
    <t>CS-R9100(12-25)</t>
    <phoneticPr fontId="1"/>
  </si>
  <si>
    <t>CS-R9100(12-28)</t>
    <phoneticPr fontId="1"/>
  </si>
  <si>
    <t>CN-HG901-11</t>
    <phoneticPr fontId="1"/>
  </si>
  <si>
    <t>BR-R9110-F</t>
    <phoneticPr fontId="1"/>
  </si>
  <si>
    <t>BR-R9110-R</t>
    <phoneticPr fontId="1"/>
  </si>
  <si>
    <t>BR-R9110-RS</t>
    <phoneticPr fontId="1"/>
  </si>
  <si>
    <t>PD-R9100</t>
    <phoneticPr fontId="1"/>
  </si>
  <si>
    <t>FD-9000-F</t>
    <phoneticPr fontId="1"/>
  </si>
  <si>
    <t>FD-9000-B</t>
    <phoneticPr fontId="1"/>
  </si>
  <si>
    <t>FC-9000(55-42)</t>
    <phoneticPr fontId="1"/>
  </si>
  <si>
    <t>FC-9000(54-42)</t>
    <phoneticPr fontId="1"/>
  </si>
  <si>
    <t>FC-9000(53-39)</t>
    <phoneticPr fontId="1"/>
  </si>
  <si>
    <t>FC-9000(52-38)</t>
    <phoneticPr fontId="1"/>
  </si>
  <si>
    <t>FC-9000(50-34)</t>
    <phoneticPr fontId="1"/>
  </si>
  <si>
    <t>RD-9000-SS</t>
    <phoneticPr fontId="1"/>
  </si>
  <si>
    <t>BR-9010-F</t>
  </si>
  <si>
    <t>BR-9010-R</t>
  </si>
  <si>
    <t>BR-9010-RS</t>
  </si>
  <si>
    <t>FD-R8000-F</t>
    <phoneticPr fontId="1"/>
  </si>
  <si>
    <t>FD-R8000-B</t>
    <phoneticPr fontId="1"/>
  </si>
  <si>
    <t>CS-R8000(11-25)</t>
    <phoneticPr fontId="1"/>
  </si>
  <si>
    <t>CS-R8000(11-28)</t>
    <phoneticPr fontId="1"/>
  </si>
  <si>
    <t>CS-R8000(11-30)</t>
    <phoneticPr fontId="1"/>
  </si>
  <si>
    <t>CS-R8000(12-25)</t>
    <phoneticPr fontId="1"/>
  </si>
  <si>
    <t>CS-R8000(14-28)</t>
    <phoneticPr fontId="1"/>
  </si>
  <si>
    <t>CS-R8000(11-32)</t>
    <phoneticPr fontId="1"/>
  </si>
  <si>
    <t>CS-HG800-11(11-34)</t>
    <phoneticPr fontId="1"/>
  </si>
  <si>
    <t>CN-HG701-11</t>
    <phoneticPr fontId="1"/>
  </si>
  <si>
    <t>BR-R8010-F</t>
    <phoneticPr fontId="1"/>
  </si>
  <si>
    <t>BR-R8010-R</t>
    <phoneticPr fontId="1"/>
  </si>
  <si>
    <t>BR-R8010-RS</t>
    <phoneticPr fontId="1"/>
  </si>
  <si>
    <t>PD-R8000</t>
    <phoneticPr fontId="1"/>
  </si>
  <si>
    <t>FD-6800-F</t>
    <phoneticPr fontId="1"/>
  </si>
  <si>
    <t>FD-6800-B</t>
    <phoneticPr fontId="1"/>
  </si>
  <si>
    <t>CS-6800(11-23)</t>
    <phoneticPr fontId="1"/>
  </si>
  <si>
    <t>CS-6800(11-25)</t>
    <phoneticPr fontId="1"/>
  </si>
  <si>
    <t>CS-6800(12-25)</t>
    <phoneticPr fontId="1"/>
  </si>
  <si>
    <t>CS-6800(11-28)</t>
    <phoneticPr fontId="1"/>
  </si>
  <si>
    <t>CS-6800(11-32)</t>
    <phoneticPr fontId="1"/>
  </si>
  <si>
    <t>CS-6800(14-28)</t>
    <phoneticPr fontId="1"/>
  </si>
  <si>
    <t>BR-6810-F</t>
  </si>
  <si>
    <t>BR-6810-R</t>
  </si>
  <si>
    <t>BR-6810-RS</t>
  </si>
  <si>
    <t>PD-6800</t>
    <phoneticPr fontId="1"/>
  </si>
  <si>
    <t>PD-5800</t>
    <phoneticPr fontId="1"/>
  </si>
  <si>
    <t>ST-RS505</t>
    <phoneticPr fontId="1"/>
  </si>
  <si>
    <t>油圧ディスク+機械式変速(105)</t>
    <rPh sb="0" eb="2">
      <t>ユアツ</t>
    </rPh>
    <rPh sb="7" eb="12">
      <t>キカイシキヘンソク</t>
    </rPh>
    <phoneticPr fontId="1"/>
  </si>
  <si>
    <t>ST-RS685</t>
    <phoneticPr fontId="1"/>
  </si>
  <si>
    <t>油圧ディスク+機械式変速(アルテ)</t>
    <rPh sb="0" eb="2">
      <t>ユアツ</t>
    </rPh>
    <rPh sb="7" eb="12">
      <t>キカイシキヘンソク</t>
    </rPh>
    <phoneticPr fontId="1"/>
  </si>
  <si>
    <t>FD-5801-F</t>
    <phoneticPr fontId="1"/>
  </si>
  <si>
    <t>FD-5801-B</t>
    <phoneticPr fontId="1"/>
  </si>
  <si>
    <t>FD-5800-F</t>
    <phoneticPr fontId="1"/>
  </si>
  <si>
    <t>FD-5800-B</t>
    <phoneticPr fontId="1"/>
  </si>
  <si>
    <t>FC-5800(53-39)</t>
    <phoneticPr fontId="1"/>
  </si>
  <si>
    <t>FC-5800(52-36)</t>
    <phoneticPr fontId="1"/>
  </si>
  <si>
    <t>?</t>
    <phoneticPr fontId="1"/>
  </si>
  <si>
    <t>CS-5800(11-28)</t>
    <phoneticPr fontId="1"/>
  </si>
  <si>
    <t>CS-5800(11-32)</t>
    <phoneticPr fontId="1"/>
  </si>
  <si>
    <t>CS-5800(12-25)</t>
    <phoneticPr fontId="1"/>
  </si>
  <si>
    <t>BR-5810-F</t>
  </si>
  <si>
    <t>BR-5810-R</t>
  </si>
  <si>
    <t>BR-5810-RS</t>
  </si>
  <si>
    <t>BR-R9170(F/R)</t>
    <phoneticPr fontId="1"/>
  </si>
  <si>
    <t>BR-R8070(F/R)</t>
    <phoneticPr fontId="1"/>
  </si>
  <si>
    <t>BR-RS505(F/R)</t>
  </si>
  <si>
    <t>FD-9070-F</t>
    <phoneticPr fontId="1"/>
  </si>
  <si>
    <t>BR-RS785(F/R)</t>
  </si>
  <si>
    <t>FD-6870-F</t>
    <phoneticPr fontId="1"/>
  </si>
  <si>
    <t>FC-R8000(53-39)</t>
    <phoneticPr fontId="1"/>
  </si>
  <si>
    <t>FC-R8000(52-36)</t>
    <phoneticPr fontId="1"/>
  </si>
  <si>
    <t>FC-R8000(50-34)</t>
    <phoneticPr fontId="1"/>
  </si>
  <si>
    <t>FC-R9100-P(52-36)</t>
    <phoneticPr fontId="1"/>
  </si>
  <si>
    <t>※油圧ディスク用のブラケットには、左右セットで購入するとシフトケーブル・ホール・オイルが付属する。</t>
    <rPh sb="1" eb="3">
      <t>ユアツ</t>
    </rPh>
    <rPh sb="7" eb="8">
      <t>ヨウ</t>
    </rPh>
    <rPh sb="17" eb="19">
      <t>サユウ</t>
    </rPh>
    <rPh sb="23" eb="25">
      <t>コウニュウ</t>
    </rPh>
    <rPh sb="44" eb="46">
      <t>フゾク</t>
    </rPh>
    <phoneticPr fontId="1"/>
  </si>
  <si>
    <t>　左右を個別で買うよりも、その分が高価になる</t>
    <rPh sb="1" eb="3">
      <t>サユウ</t>
    </rPh>
    <rPh sb="4" eb="6">
      <t>コベツ</t>
    </rPh>
    <rPh sb="7" eb="8">
      <t>カ</t>
    </rPh>
    <rPh sb="15" eb="16">
      <t>ブン</t>
    </rPh>
    <rPh sb="17" eb="19">
      <t>コウカ</t>
    </rPh>
    <phoneticPr fontId="1"/>
  </si>
  <si>
    <t>ST-R7000</t>
    <phoneticPr fontId="1"/>
  </si>
  <si>
    <t>BR-R7070(F/R、フィン付)</t>
    <rPh sb="16" eb="17">
      <t>ツ</t>
    </rPh>
    <phoneticPr fontId="1"/>
  </si>
  <si>
    <t>SM-RT70(160mm)</t>
    <phoneticPr fontId="1"/>
  </si>
  <si>
    <t>SM-RT70(140mm)</t>
    <phoneticPr fontId="1"/>
  </si>
  <si>
    <t>ST-R785</t>
    <phoneticPr fontId="1"/>
  </si>
  <si>
    <t>FC-6800(53-39)</t>
    <phoneticPr fontId="1"/>
  </si>
  <si>
    <t>FC-6800(52-36)</t>
    <phoneticPr fontId="1"/>
  </si>
  <si>
    <t>FC-6800(50-34)</t>
    <phoneticPr fontId="1"/>
  </si>
  <si>
    <t>BR-9000</t>
  </si>
  <si>
    <t>BR-6800</t>
  </si>
  <si>
    <t>BR-5800</t>
  </si>
  <si>
    <t>CS-9000(11-23)</t>
    <phoneticPr fontId="1"/>
  </si>
  <si>
    <t>CS-9000(11-25)</t>
    <phoneticPr fontId="1"/>
  </si>
  <si>
    <t>CS-9000(11-28)</t>
    <phoneticPr fontId="1"/>
  </si>
  <si>
    <t>CS-9000(12-25)</t>
    <phoneticPr fontId="1"/>
  </si>
  <si>
    <t>CS-9000(12-28)</t>
    <phoneticPr fontId="1"/>
  </si>
  <si>
    <t>【現在の構成】</t>
    <rPh sb="1" eb="3">
      <t>ゲンザイ</t>
    </rPh>
    <rPh sb="4" eb="6">
      <t>コウセイ</t>
    </rPh>
    <phoneticPr fontId="1"/>
  </si>
  <si>
    <t>【変更後の構成】</t>
    <rPh sb="1" eb="3">
      <t>ヘンコウ</t>
    </rPh>
    <rPh sb="3" eb="4">
      <t>ゴ</t>
    </rPh>
    <rPh sb="5" eb="7">
      <t>コウセイ</t>
    </rPh>
    <phoneticPr fontId="1"/>
  </si>
  <si>
    <t>スプロケット</t>
    <phoneticPr fontId="1"/>
  </si>
  <si>
    <t>ペダル</t>
    <phoneticPr fontId="1"/>
  </si>
  <si>
    <t>チェーン</t>
    <phoneticPr fontId="1"/>
  </si>
  <si>
    <t>2018.05.20　https://morou2.com</t>
    <phoneticPr fontId="1"/>
  </si>
  <si>
    <t>CN-HG900-11</t>
    <phoneticPr fontId="1"/>
  </si>
  <si>
    <t>CN-HG700-11</t>
    <phoneticPr fontId="1"/>
  </si>
  <si>
    <t>CN-HG600-11</t>
    <phoneticPr fontId="1"/>
  </si>
  <si>
    <t>ハンドル</t>
    <phoneticPr fontId="1"/>
  </si>
  <si>
    <t>サドル</t>
    <phoneticPr fontId="1"/>
  </si>
  <si>
    <t>シートポスト</t>
    <phoneticPr fontId="1"/>
  </si>
  <si>
    <t>ペダル(他社)</t>
    <rPh sb="4" eb="6">
      <t>タシャ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</si>
</sst>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2"/>
      <color rgb="FF333333"/>
      <name val="Verdana"/>
      <family val="2"/>
    </font>
    <font>
      <b/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n">
        <color indexed="64"/>
      </bottom>
      <diagonal/>
    </border>
    <border>
      <left/>
      <right style="thick">
        <color theme="0"/>
      </right>
      <top style="thick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6" fontId="0" fillId="0" borderId="0" xfId="1" applyFont="1">
      <alignment vertical="center"/>
    </xf>
    <xf numFmtId="0" fontId="0" fillId="0" borderId="1" xfId="0" applyFill="1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38" fontId="0" fillId="0" borderId="0" xfId="4" applyFont="1">
      <alignment vertical="center"/>
    </xf>
    <xf numFmtId="38" fontId="0" fillId="3" borderId="1" xfId="4" applyFont="1" applyFill="1" applyBorder="1" applyAlignment="1">
      <alignment horizontal="center" vertical="center"/>
    </xf>
    <xf numFmtId="38" fontId="0" fillId="0" borderId="1" xfId="4" applyFont="1" applyBorder="1">
      <alignment vertical="center"/>
    </xf>
    <xf numFmtId="38" fontId="0" fillId="0" borderId="17" xfId="4" applyFont="1" applyBorder="1">
      <alignment vertical="center"/>
    </xf>
    <xf numFmtId="38" fontId="0" fillId="0" borderId="2" xfId="4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6" fontId="0" fillId="0" borderId="8" xfId="1" applyFont="1" applyBorder="1">
      <alignment vertical="center"/>
    </xf>
    <xf numFmtId="6" fontId="0" fillId="0" borderId="8" xfId="1" applyFont="1" applyFill="1" applyBorder="1">
      <alignment vertical="center"/>
    </xf>
    <xf numFmtId="6" fontId="0" fillId="0" borderId="16" xfId="1" applyFont="1" applyBorder="1">
      <alignment vertical="center"/>
    </xf>
    <xf numFmtId="6" fontId="0" fillId="0" borderId="10" xfId="1" applyFont="1" applyBorder="1">
      <alignment vertical="center"/>
    </xf>
    <xf numFmtId="6" fontId="0" fillId="0" borderId="11" xfId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6" fontId="0" fillId="0" borderId="22" xfId="1" applyFont="1" applyBorder="1">
      <alignment vertical="center"/>
    </xf>
    <xf numFmtId="6" fontId="0" fillId="0" borderId="5" xfId="1" applyFont="1" applyBorder="1">
      <alignment vertical="center"/>
    </xf>
    <xf numFmtId="0" fontId="0" fillId="0" borderId="2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6" fontId="0" fillId="0" borderId="21" xfId="1" applyFont="1" applyBorder="1" applyAlignment="1">
      <alignment horizontal="right" vertical="center"/>
    </xf>
    <xf numFmtId="6" fontId="0" fillId="0" borderId="8" xfId="1" applyFont="1" applyBorder="1" applyAlignment="1">
      <alignment horizontal="right" vertical="center"/>
    </xf>
    <xf numFmtId="6" fontId="0" fillId="0" borderId="5" xfId="1" applyFont="1" applyBorder="1" applyAlignment="1">
      <alignment horizontal="right" vertical="center"/>
    </xf>
    <xf numFmtId="6" fontId="0" fillId="3" borderId="1" xfId="1" applyFont="1" applyFill="1" applyBorder="1" applyAlignment="1">
      <alignment horizontal="center" vertical="center"/>
    </xf>
    <xf numFmtId="6" fontId="0" fillId="0" borderId="17" xfId="1" applyFont="1" applyBorder="1">
      <alignment vertical="center"/>
    </xf>
    <xf numFmtId="6" fontId="0" fillId="0" borderId="2" xfId="1" applyFont="1" applyBorder="1">
      <alignment vertical="center"/>
    </xf>
    <xf numFmtId="6" fontId="6" fillId="0" borderId="0" xfId="1" applyFont="1" applyAlignment="1">
      <alignment horizontal="center" vertical="center"/>
    </xf>
    <xf numFmtId="0" fontId="0" fillId="0" borderId="25" xfId="0" applyBorder="1">
      <alignment vertical="center"/>
    </xf>
    <xf numFmtId="38" fontId="0" fillId="0" borderId="25" xfId="4" applyFont="1" applyBorder="1">
      <alignment vertical="center"/>
    </xf>
    <xf numFmtId="6" fontId="0" fillId="0" borderId="25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</cellXfs>
  <cellStyles count="5">
    <cellStyle name="桁区切り" xfId="4" builtinId="6"/>
    <cellStyle name="通貨" xfId="1" builtinId="7"/>
    <cellStyle name="通貨 2" xfId="3" xr:uid="{4CE9D1ED-4A8D-4E86-A11C-3CB408D4814B}"/>
    <cellStyle name="標準" xfId="0" builtinId="0"/>
    <cellStyle name="標準 2" xfId="2" xr:uid="{FF2107FD-AEBF-4A8F-BFD7-B3DAF1825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11FB-0686-4ED7-AAC9-B61E24FEAB21}">
  <dimension ref="A1:AG52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10" sqref="B10"/>
    </sheetView>
  </sheetViews>
  <sheetFormatPr defaultRowHeight="15.75" x14ac:dyDescent="0.25"/>
  <cols>
    <col min="1" max="1" width="13.6640625" customWidth="1"/>
    <col min="2" max="2" width="19.33203125" customWidth="1"/>
    <col min="3" max="3" width="7.44140625" style="15" bestFit="1" customWidth="1"/>
    <col min="4" max="4" width="9.109375" style="3" bestFit="1" customWidth="1"/>
    <col min="5" max="5" width="3.33203125" customWidth="1"/>
    <col min="6" max="6" width="9.88671875" bestFit="1" customWidth="1"/>
    <col min="7" max="7" width="4.5546875" bestFit="1" customWidth="1"/>
    <col min="8" max="8" width="20" bestFit="1" customWidth="1"/>
    <col min="9" max="9" width="8.109375" style="3" bestFit="1" customWidth="1"/>
    <col min="10" max="10" width="14.21875" customWidth="1"/>
    <col min="11" max="11" width="4.5546875" bestFit="1" customWidth="1"/>
    <col min="12" max="12" width="8.109375" style="3" customWidth="1"/>
    <col min="13" max="13" width="14.109375" customWidth="1"/>
    <col min="14" max="14" width="4.5546875" bestFit="1" customWidth="1"/>
    <col min="15" max="15" width="9.6640625" style="3" customWidth="1"/>
    <col min="16" max="16" width="18.21875" customWidth="1"/>
    <col min="17" max="17" width="4.5546875" bestFit="1" customWidth="1"/>
    <col min="18" max="18" width="9.77734375" style="3" customWidth="1"/>
    <col min="19" max="19" width="17.109375" bestFit="1" customWidth="1"/>
    <col min="20" max="20" width="4.5546875" bestFit="1" customWidth="1"/>
    <col min="21" max="21" width="10" style="3" customWidth="1"/>
    <col min="22" max="22" width="18.44140625" bestFit="1" customWidth="1"/>
    <col min="23" max="23" width="4.5546875" bestFit="1" customWidth="1"/>
    <col min="24" max="24" width="7.77734375" style="3" customWidth="1"/>
    <col min="25" max="25" width="21.88671875" bestFit="1" customWidth="1"/>
    <col min="26" max="26" width="4.5546875" bestFit="1" customWidth="1"/>
    <col min="27" max="27" width="8.88671875" style="3"/>
    <col min="28" max="28" width="10.21875" customWidth="1"/>
    <col min="30" max="30" width="8.88671875" style="3"/>
    <col min="31" max="31" width="13.109375" bestFit="1" customWidth="1"/>
    <col min="32" max="32" width="4.5546875" bestFit="1" customWidth="1"/>
    <col min="33" max="33" width="7.21875" style="3" customWidth="1"/>
  </cols>
  <sheetData>
    <row r="1" spans="1:33" ht="16.5" thickBot="1" x14ac:dyDescent="0.3">
      <c r="A1" t="s">
        <v>200</v>
      </c>
    </row>
    <row r="2" spans="1:33" ht="16.5" thickTop="1" x14ac:dyDescent="0.25">
      <c r="A2" s="38" t="s">
        <v>195</v>
      </c>
      <c r="E2" s="10"/>
      <c r="F2" s="55" t="s">
        <v>27</v>
      </c>
      <c r="G2" s="54"/>
      <c r="H2" s="54"/>
      <c r="I2" s="56"/>
      <c r="J2" s="55" t="s">
        <v>29</v>
      </c>
      <c r="K2" s="54"/>
      <c r="L2" s="56"/>
      <c r="M2" s="55" t="s">
        <v>30</v>
      </c>
      <c r="N2" s="54"/>
      <c r="O2" s="56"/>
      <c r="P2" s="51" t="s">
        <v>31</v>
      </c>
      <c r="Q2" s="52"/>
      <c r="R2" s="53"/>
      <c r="S2" s="55" t="s">
        <v>28</v>
      </c>
      <c r="T2" s="54"/>
      <c r="U2" s="56"/>
      <c r="V2" s="51" t="s">
        <v>51</v>
      </c>
      <c r="W2" s="54"/>
      <c r="X2" s="53"/>
      <c r="Y2" s="51" t="s">
        <v>6</v>
      </c>
      <c r="Z2" s="52"/>
      <c r="AA2" s="53"/>
      <c r="AB2" s="51" t="s">
        <v>82</v>
      </c>
      <c r="AC2" s="54"/>
      <c r="AD2" s="53"/>
      <c r="AE2" s="51" t="s">
        <v>83</v>
      </c>
      <c r="AF2" s="54"/>
      <c r="AG2" s="53"/>
    </row>
    <row r="3" spans="1:33" x14ac:dyDescent="0.25">
      <c r="A3" s="11"/>
      <c r="B3" s="12" t="s">
        <v>25</v>
      </c>
      <c r="C3" s="16" t="s">
        <v>26</v>
      </c>
      <c r="D3" s="43" t="s">
        <v>8</v>
      </c>
      <c r="F3" s="7" t="s">
        <v>9</v>
      </c>
      <c r="G3" s="1">
        <v>230</v>
      </c>
      <c r="H3" s="1" t="s">
        <v>10</v>
      </c>
      <c r="I3" s="26">
        <v>64307</v>
      </c>
      <c r="J3" s="7" t="s">
        <v>94</v>
      </c>
      <c r="K3" s="1">
        <v>70</v>
      </c>
      <c r="L3" s="26">
        <v>11226</v>
      </c>
      <c r="M3" s="7" t="s">
        <v>3</v>
      </c>
      <c r="N3" s="1">
        <v>158</v>
      </c>
      <c r="O3" s="26">
        <v>21573</v>
      </c>
      <c r="P3" s="7" t="s">
        <v>96</v>
      </c>
      <c r="Q3" s="1">
        <v>691</v>
      </c>
      <c r="R3" s="29">
        <v>143662</v>
      </c>
      <c r="S3" s="7" t="s">
        <v>36</v>
      </c>
      <c r="T3" s="1">
        <v>326</v>
      </c>
      <c r="U3" s="29">
        <v>35883</v>
      </c>
      <c r="V3" s="7" t="s">
        <v>47</v>
      </c>
      <c r="W3" s="24">
        <v>118</v>
      </c>
      <c r="X3" s="29">
        <v>7330</v>
      </c>
      <c r="Y3" s="7" t="s">
        <v>102</v>
      </c>
      <c r="Z3" s="1">
        <v>175</v>
      </c>
      <c r="AA3" s="29">
        <v>24056</v>
      </c>
      <c r="AB3" s="7" t="s">
        <v>111</v>
      </c>
      <c r="AC3" s="24">
        <v>228</v>
      </c>
      <c r="AD3" s="29">
        <v>23322</v>
      </c>
      <c r="AE3" s="7" t="s">
        <v>107</v>
      </c>
      <c r="AF3" s="24">
        <v>247</v>
      </c>
      <c r="AG3" s="29">
        <v>4974</v>
      </c>
    </row>
    <row r="4" spans="1:33" x14ac:dyDescent="0.25">
      <c r="A4" s="1" t="s">
        <v>7</v>
      </c>
      <c r="B4" s="1"/>
      <c r="C4" s="17" t="str">
        <f>IFERROR(VLOOKUP(B4,$F$3:$G$42,2,FALSE),"")</f>
        <v/>
      </c>
      <c r="D4" s="2" t="str">
        <f>IFERROR(VLOOKUP(B4,$F$3:$I$42,4,FALSE),"")</f>
        <v/>
      </c>
      <c r="F4" s="7" t="s">
        <v>46</v>
      </c>
      <c r="G4" s="1">
        <v>240</v>
      </c>
      <c r="H4" s="1" t="s">
        <v>10</v>
      </c>
      <c r="I4" s="26">
        <v>63607</v>
      </c>
      <c r="J4" s="7" t="s">
        <v>95</v>
      </c>
      <c r="K4" s="1">
        <v>85</v>
      </c>
      <c r="L4" s="26">
        <v>12240</v>
      </c>
      <c r="M4" s="7" t="s">
        <v>35</v>
      </c>
      <c r="N4" s="1">
        <v>204</v>
      </c>
      <c r="O4" s="26">
        <v>62129</v>
      </c>
      <c r="P4" s="7" t="s">
        <v>176</v>
      </c>
      <c r="Q4" s="50">
        <v>690</v>
      </c>
      <c r="R4" s="29">
        <v>143662</v>
      </c>
      <c r="S4" s="7" t="s">
        <v>108</v>
      </c>
      <c r="T4" s="1">
        <v>150</v>
      </c>
      <c r="U4" s="29">
        <v>18816</v>
      </c>
      <c r="V4" s="7" t="s">
        <v>48</v>
      </c>
      <c r="W4" s="24">
        <v>96</v>
      </c>
      <c r="X4" s="29">
        <v>7330</v>
      </c>
      <c r="Y4" s="7" t="s">
        <v>103</v>
      </c>
      <c r="Z4" s="1">
        <v>193</v>
      </c>
      <c r="AA4" s="29">
        <v>25242</v>
      </c>
      <c r="AB4" s="7" t="s">
        <v>136</v>
      </c>
      <c r="AC4" s="24">
        <v>248</v>
      </c>
      <c r="AD4" s="29">
        <v>14557</v>
      </c>
      <c r="AE4" s="7" t="s">
        <v>132</v>
      </c>
      <c r="AF4" s="24">
        <v>257</v>
      </c>
      <c r="AG4" s="29">
        <v>4423</v>
      </c>
    </row>
    <row r="5" spans="1:33" x14ac:dyDescent="0.25">
      <c r="A5" s="1" t="s">
        <v>21</v>
      </c>
      <c r="B5" s="1"/>
      <c r="C5" s="17" t="str">
        <f>IFERROR(VLOOKUP(B5,$J$3:$K$42,2,FALSE),"")</f>
        <v/>
      </c>
      <c r="D5" s="2" t="str">
        <f>IFERROR(VLOOKUP(B5,$J$3:$L$42,3,FALSE),"")</f>
        <v/>
      </c>
      <c r="F5" s="7" t="s">
        <v>55</v>
      </c>
      <c r="G5" s="1">
        <v>280</v>
      </c>
      <c r="H5" s="1" t="s">
        <v>10</v>
      </c>
      <c r="I5" s="40">
        <v>31526</v>
      </c>
      <c r="J5" s="7" t="s">
        <v>32</v>
      </c>
      <c r="K5" s="1">
        <v>104</v>
      </c>
      <c r="L5" s="26">
        <v>38440</v>
      </c>
      <c r="M5" s="7" t="s">
        <v>1</v>
      </c>
      <c r="N5" s="1">
        <v>200</v>
      </c>
      <c r="O5" s="26">
        <v>8617</v>
      </c>
      <c r="P5" s="7" t="s">
        <v>97</v>
      </c>
      <c r="Q5" s="1">
        <v>679</v>
      </c>
      <c r="R5" s="29">
        <v>143662</v>
      </c>
      <c r="S5" s="7" t="s">
        <v>109</v>
      </c>
      <c r="T5" s="1">
        <v>139</v>
      </c>
      <c r="U5" s="29">
        <v>18365</v>
      </c>
      <c r="V5" s="7" t="s">
        <v>49</v>
      </c>
      <c r="W5" s="24">
        <v>127</v>
      </c>
      <c r="X5" s="29">
        <v>4754</v>
      </c>
      <c r="Y5" s="7" t="s">
        <v>104</v>
      </c>
      <c r="Z5" s="1">
        <v>211</v>
      </c>
      <c r="AA5" s="29">
        <v>26089</v>
      </c>
      <c r="AB5" s="7" t="s">
        <v>86</v>
      </c>
      <c r="AC5" s="24">
        <v>265</v>
      </c>
      <c r="AD5" s="29">
        <v>11613</v>
      </c>
      <c r="AE5" s="7" t="s">
        <v>84</v>
      </c>
      <c r="AF5" s="24">
        <v>257</v>
      </c>
      <c r="AG5" s="29">
        <v>3468</v>
      </c>
    </row>
    <row r="6" spans="1:33" x14ac:dyDescent="0.25">
      <c r="A6" s="1" t="s">
        <v>22</v>
      </c>
      <c r="B6" s="1"/>
      <c r="C6" s="17" t="str">
        <f>IFERROR(VLOOKUP(B6,$M$3:$N$42,2,FALSE),"")</f>
        <v/>
      </c>
      <c r="D6" s="2" t="str">
        <f>IFERROR(VLOOKUP(B6,$M$3:$O$42,3,FALSE),"")</f>
        <v/>
      </c>
      <c r="F6" s="7" t="s">
        <v>11</v>
      </c>
      <c r="G6" s="1">
        <v>295</v>
      </c>
      <c r="H6" s="1" t="s">
        <v>10</v>
      </c>
      <c r="I6" s="26">
        <v>31697</v>
      </c>
      <c r="J6" s="7" t="s">
        <v>123</v>
      </c>
      <c r="K6" s="1">
        <v>92</v>
      </c>
      <c r="L6" s="26">
        <v>4902</v>
      </c>
      <c r="M6" s="7" t="s">
        <v>57</v>
      </c>
      <c r="N6" s="1">
        <v>210</v>
      </c>
      <c r="O6" s="26">
        <v>9181</v>
      </c>
      <c r="P6" s="7" t="s">
        <v>98</v>
      </c>
      <c r="Q6" s="1">
        <v>654</v>
      </c>
      <c r="R6" s="29">
        <v>58239</v>
      </c>
      <c r="S6" s="7" t="s">
        <v>110</v>
      </c>
      <c r="T6" s="1">
        <v>148</v>
      </c>
      <c r="U6" s="29">
        <v>18816</v>
      </c>
      <c r="V6" s="7" t="s">
        <v>50</v>
      </c>
      <c r="W6" s="24">
        <v>106</v>
      </c>
      <c r="X6" s="29">
        <v>4754</v>
      </c>
      <c r="Y6" s="7" t="s">
        <v>105</v>
      </c>
      <c r="Z6" s="1">
        <v>189</v>
      </c>
      <c r="AA6" s="29">
        <v>24056</v>
      </c>
      <c r="AB6" s="7" t="s">
        <v>148</v>
      </c>
      <c r="AC6" s="24">
        <v>260</v>
      </c>
      <c r="AD6" s="40">
        <v>14231</v>
      </c>
      <c r="AE6" s="7" t="s">
        <v>201</v>
      </c>
      <c r="AF6" s="24">
        <v>243</v>
      </c>
      <c r="AG6" s="42">
        <v>4506</v>
      </c>
    </row>
    <row r="7" spans="1:33" x14ac:dyDescent="0.25">
      <c r="A7" s="1" t="s">
        <v>23</v>
      </c>
      <c r="B7" s="1"/>
      <c r="C7" s="17" t="str">
        <f>IFERROR(VLOOKUP(B7,$P$3:$Q$42,2,FALSE),"")</f>
        <v/>
      </c>
      <c r="D7" s="2" t="str">
        <f>IFERROR(VLOOKUP(B7,$P$3:$R$42,3,FALSE),"")</f>
        <v/>
      </c>
      <c r="F7" s="7" t="s">
        <v>44</v>
      </c>
      <c r="G7" s="1">
        <v>295</v>
      </c>
      <c r="H7" s="1" t="s">
        <v>10</v>
      </c>
      <c r="I7" s="40">
        <v>29816</v>
      </c>
      <c r="J7" s="7" t="s">
        <v>124</v>
      </c>
      <c r="K7" s="1">
        <v>106</v>
      </c>
      <c r="L7" s="26">
        <v>5353</v>
      </c>
      <c r="M7" s="7" t="s">
        <v>59</v>
      </c>
      <c r="N7" s="1">
        <v>242</v>
      </c>
      <c r="O7" s="26">
        <v>25561</v>
      </c>
      <c r="P7" s="7" t="s">
        <v>99</v>
      </c>
      <c r="Q7" s="1">
        <v>646</v>
      </c>
      <c r="R7" s="29">
        <v>58239</v>
      </c>
      <c r="S7" s="7" t="s">
        <v>167</v>
      </c>
      <c r="T7" s="1">
        <v>255</v>
      </c>
      <c r="U7" s="29">
        <v>28460</v>
      </c>
      <c r="V7" s="7" t="s">
        <v>181</v>
      </c>
      <c r="W7" s="24">
        <v>133</v>
      </c>
      <c r="X7" s="29">
        <v>2550</v>
      </c>
      <c r="Y7" s="7" t="s">
        <v>106</v>
      </c>
      <c r="Z7" s="1">
        <v>205</v>
      </c>
      <c r="AA7" s="29">
        <v>25242</v>
      </c>
      <c r="AB7" s="7" t="s">
        <v>149</v>
      </c>
      <c r="AC7" s="24">
        <v>285</v>
      </c>
      <c r="AD7" s="40">
        <v>11455</v>
      </c>
      <c r="AE7" s="7" t="s">
        <v>202</v>
      </c>
      <c r="AF7" s="24">
        <v>257</v>
      </c>
      <c r="AG7" s="29">
        <v>3218</v>
      </c>
    </row>
    <row r="8" spans="1:33" x14ac:dyDescent="0.25">
      <c r="A8" s="1" t="s">
        <v>24</v>
      </c>
      <c r="B8" s="1"/>
      <c r="C8" s="17" t="str">
        <f>IFERROR(VLOOKUP(B8,$S$3:$T$42,2,FALSE),"")</f>
        <v/>
      </c>
      <c r="D8" s="2" t="str">
        <f>IFERROR(VLOOKUP(B8,$S$3:$U$42,3,FALSE),"")</f>
        <v/>
      </c>
      <c r="F8" s="8" t="s">
        <v>12</v>
      </c>
      <c r="G8" s="4">
        <v>320</v>
      </c>
      <c r="H8" s="4" t="s">
        <v>13</v>
      </c>
      <c r="I8" s="27">
        <v>84109</v>
      </c>
      <c r="J8" s="7" t="s">
        <v>33</v>
      </c>
      <c r="K8" s="1">
        <v>132</v>
      </c>
      <c r="L8" s="26">
        <v>21256</v>
      </c>
      <c r="M8" s="7" t="s">
        <v>60</v>
      </c>
      <c r="N8" s="1">
        <v>249</v>
      </c>
      <c r="O8" s="26">
        <v>24996</v>
      </c>
      <c r="P8" s="7" t="s">
        <v>100</v>
      </c>
      <c r="Q8" s="1">
        <v>629</v>
      </c>
      <c r="R8" s="29">
        <v>55980</v>
      </c>
      <c r="S8" s="7" t="s">
        <v>37</v>
      </c>
      <c r="T8" s="1">
        <v>360</v>
      </c>
      <c r="U8" s="29">
        <v>13814</v>
      </c>
      <c r="V8" s="7" t="s">
        <v>182</v>
      </c>
      <c r="W8" s="37" t="s">
        <v>160</v>
      </c>
      <c r="X8" s="29">
        <v>3052</v>
      </c>
      <c r="Y8" s="7" t="s">
        <v>125</v>
      </c>
      <c r="Z8" s="1">
        <v>232</v>
      </c>
      <c r="AA8" s="29">
        <v>7697</v>
      </c>
      <c r="AB8" s="39"/>
      <c r="AC8" s="24"/>
      <c r="AD8" s="29"/>
      <c r="AE8" s="7" t="s">
        <v>203</v>
      </c>
      <c r="AF8" s="24">
        <v>257</v>
      </c>
      <c r="AG8" s="29">
        <v>2521</v>
      </c>
    </row>
    <row r="9" spans="1:33" x14ac:dyDescent="0.25">
      <c r="A9" s="1" t="s">
        <v>51</v>
      </c>
      <c r="B9" s="1"/>
      <c r="C9" s="17" t="str">
        <f>IFERROR(VLOOKUP(B9,$V$3:$W$42,2,FALSE),"")</f>
        <v/>
      </c>
      <c r="D9" s="2" t="str">
        <f>IFERROR(VLOOKUP(B9,$V$3:$X$42,3,FALSE),"")</f>
        <v/>
      </c>
      <c r="F9" s="8" t="s">
        <v>14</v>
      </c>
      <c r="G9" s="4">
        <v>360</v>
      </c>
      <c r="H9" s="4" t="s">
        <v>13</v>
      </c>
      <c r="I9" s="27">
        <v>52318</v>
      </c>
      <c r="J9" s="7" t="s">
        <v>87</v>
      </c>
      <c r="K9" s="1">
        <v>95</v>
      </c>
      <c r="L9" s="26">
        <v>3942</v>
      </c>
      <c r="M9" s="7" t="s">
        <v>75</v>
      </c>
      <c r="N9" s="1">
        <v>225</v>
      </c>
      <c r="O9" s="26">
        <v>5222</v>
      </c>
      <c r="P9" s="7" t="s">
        <v>70</v>
      </c>
      <c r="Q9" s="1">
        <v>628</v>
      </c>
      <c r="R9" s="29">
        <v>55980</v>
      </c>
      <c r="S9" s="7" t="s">
        <v>133</v>
      </c>
      <c r="T9" s="1">
        <v>174</v>
      </c>
      <c r="U9" s="29">
        <v>7884</v>
      </c>
      <c r="V9" s="22"/>
      <c r="W9" s="24"/>
      <c r="X9" s="29"/>
      <c r="Y9" s="7" t="s">
        <v>126</v>
      </c>
      <c r="Z9" s="1">
        <v>251</v>
      </c>
      <c r="AA9" s="29">
        <v>7697</v>
      </c>
      <c r="AB9" s="7"/>
      <c r="AC9" s="24"/>
      <c r="AD9" s="29"/>
      <c r="AE9" s="7"/>
      <c r="AF9" s="24"/>
      <c r="AG9" s="29"/>
    </row>
    <row r="10" spans="1:33" x14ac:dyDescent="0.25">
      <c r="A10" s="1" t="s">
        <v>197</v>
      </c>
      <c r="B10" s="1"/>
      <c r="C10" s="17" t="str">
        <f>IFERROR(VLOOKUP(B10,$Y$3:$Z$42,2,FALSE),"")</f>
        <v/>
      </c>
      <c r="D10" s="2" t="str">
        <f>IFERROR(VLOOKUP(B10,$Y$3:$AA$42,3,FALSE),"")</f>
        <v/>
      </c>
      <c r="F10" s="7" t="s">
        <v>183</v>
      </c>
      <c r="G10" s="1">
        <v>500</v>
      </c>
      <c r="H10" s="4" t="s">
        <v>13</v>
      </c>
      <c r="I10" s="27">
        <v>54668</v>
      </c>
      <c r="J10" s="7" t="s">
        <v>88</v>
      </c>
      <c r="K10" s="1">
        <v>111</v>
      </c>
      <c r="L10" s="26">
        <v>4189</v>
      </c>
      <c r="M10" s="7" t="s">
        <v>76</v>
      </c>
      <c r="N10" s="1">
        <v>232</v>
      </c>
      <c r="O10" s="26">
        <v>5698</v>
      </c>
      <c r="P10" s="7" t="s">
        <v>101</v>
      </c>
      <c r="Q10" s="1">
        <v>617</v>
      </c>
      <c r="R10" s="29">
        <v>55980</v>
      </c>
      <c r="S10" s="7" t="s">
        <v>134</v>
      </c>
      <c r="T10" s="1">
        <v>160</v>
      </c>
      <c r="U10" s="29">
        <v>6912</v>
      </c>
      <c r="V10" s="7"/>
      <c r="W10" s="24"/>
      <c r="X10" s="29"/>
      <c r="Y10" s="7" t="s">
        <v>127</v>
      </c>
      <c r="Z10" s="1">
        <v>269</v>
      </c>
      <c r="AA10" s="29">
        <v>8291</v>
      </c>
      <c r="AB10" s="7"/>
      <c r="AC10" s="24"/>
      <c r="AD10" s="29"/>
      <c r="AE10" s="7"/>
      <c r="AF10" s="24"/>
      <c r="AG10" s="29"/>
    </row>
    <row r="11" spans="1:33" x14ac:dyDescent="0.25">
      <c r="A11" s="1" t="s">
        <v>198</v>
      </c>
      <c r="B11" s="1"/>
      <c r="C11" s="17" t="str">
        <f>IFERROR(VLOOKUP(B11,$AB$3:$AC$42,2,FALSE),"")</f>
        <v/>
      </c>
      <c r="D11" s="2" t="str">
        <f>IFERROR(VLOOKUP(B11,$AB$3:$AD$42,3,FALSE),"")</f>
        <v/>
      </c>
      <c r="F11" s="8" t="s">
        <v>15</v>
      </c>
      <c r="G11" s="4">
        <v>365</v>
      </c>
      <c r="H11" s="4" t="s">
        <v>16</v>
      </c>
      <c r="I11" s="27">
        <v>51644</v>
      </c>
      <c r="J11" s="7" t="s">
        <v>112</v>
      </c>
      <c r="K11" s="1">
        <v>66</v>
      </c>
      <c r="L11" s="26">
        <v>10062</v>
      </c>
      <c r="M11" s="7" t="s">
        <v>92</v>
      </c>
      <c r="N11" s="1">
        <v>248</v>
      </c>
      <c r="O11" s="26">
        <v>10391</v>
      </c>
      <c r="P11" s="7" t="s">
        <v>173</v>
      </c>
      <c r="Q11" s="1">
        <v>690</v>
      </c>
      <c r="R11" s="29">
        <v>25955</v>
      </c>
      <c r="S11" s="7" t="s">
        <v>135</v>
      </c>
      <c r="T11" s="1">
        <v>172</v>
      </c>
      <c r="U11" s="29">
        <v>7884</v>
      </c>
      <c r="V11" s="7"/>
      <c r="W11" s="24"/>
      <c r="X11" s="29"/>
      <c r="Y11" s="7" t="s">
        <v>128</v>
      </c>
      <c r="Z11" s="1">
        <v>243</v>
      </c>
      <c r="AA11" s="29">
        <v>7697</v>
      </c>
      <c r="AB11" s="7"/>
      <c r="AC11" s="24"/>
      <c r="AD11" s="29"/>
      <c r="AE11" s="7"/>
      <c r="AF11" s="24"/>
      <c r="AG11" s="29"/>
    </row>
    <row r="12" spans="1:33" x14ac:dyDescent="0.25">
      <c r="A12" s="1" t="s">
        <v>199</v>
      </c>
      <c r="B12" s="1"/>
      <c r="C12" s="17" t="str">
        <f>IFERROR(VLOOKUP(B12,$AE$3:$AF$42,2,FALSE),"")</f>
        <v/>
      </c>
      <c r="D12" s="2" t="str">
        <f>IFERROR(VLOOKUP(B12,$AE$3:$AG$42,3,FALSE),"")</f>
        <v/>
      </c>
      <c r="F12" s="7" t="s">
        <v>45</v>
      </c>
      <c r="G12" s="1">
        <v>365</v>
      </c>
      <c r="H12" s="4" t="s">
        <v>16</v>
      </c>
      <c r="I12" s="27">
        <v>52297</v>
      </c>
      <c r="J12" s="7" t="s">
        <v>113</v>
      </c>
      <c r="K12" s="1">
        <v>78</v>
      </c>
      <c r="L12" s="40">
        <v>10418</v>
      </c>
      <c r="M12" s="7" t="s">
        <v>93</v>
      </c>
      <c r="N12" s="1">
        <v>280</v>
      </c>
      <c r="O12" s="26">
        <v>26711</v>
      </c>
      <c r="P12" s="7" t="s">
        <v>174</v>
      </c>
      <c r="Q12" s="1">
        <v>681</v>
      </c>
      <c r="R12" s="29">
        <v>25955</v>
      </c>
      <c r="S12" s="7" t="s">
        <v>168</v>
      </c>
      <c r="T12" s="1">
        <v>280</v>
      </c>
      <c r="U12" s="29">
        <v>12872</v>
      </c>
      <c r="V12" s="7"/>
      <c r="W12" s="24"/>
      <c r="X12" s="29"/>
      <c r="Y12" s="7" t="s">
        <v>129</v>
      </c>
      <c r="Z12" s="1">
        <v>300</v>
      </c>
      <c r="AA12" s="29">
        <v>8291</v>
      </c>
      <c r="AB12" s="7"/>
      <c r="AC12" s="24"/>
      <c r="AD12" s="29"/>
      <c r="AE12" s="7"/>
      <c r="AF12" s="24"/>
      <c r="AG12" s="29"/>
    </row>
    <row r="13" spans="1:33" x14ac:dyDescent="0.25">
      <c r="A13" s="1" t="s">
        <v>38</v>
      </c>
      <c r="B13" s="1"/>
      <c r="C13" s="17" t="str">
        <f>IFERROR(VLOOKUP(B13,$F$46:$G$48,2,FALSE),"")</f>
        <v/>
      </c>
      <c r="D13" s="2" t="str">
        <f>IFERROR(VLOOKUP(B13,$F$46:$I$48,4,FALSE),"")</f>
        <v/>
      </c>
      <c r="F13" s="7" t="s">
        <v>41</v>
      </c>
      <c r="G13" s="1">
        <v>425</v>
      </c>
      <c r="H13" s="4" t="s">
        <v>16</v>
      </c>
      <c r="I13" s="40">
        <v>31206</v>
      </c>
      <c r="J13" s="7" t="s">
        <v>170</v>
      </c>
      <c r="K13" s="1">
        <v>110</v>
      </c>
      <c r="L13" s="41">
        <v>38139</v>
      </c>
      <c r="M13" s="7" t="s">
        <v>119</v>
      </c>
      <c r="N13" s="1">
        <v>158</v>
      </c>
      <c r="O13" s="26">
        <v>20841</v>
      </c>
      <c r="P13" s="7" t="s">
        <v>175</v>
      </c>
      <c r="Q13" s="1">
        <v>674</v>
      </c>
      <c r="R13" s="29">
        <v>25955</v>
      </c>
      <c r="S13" s="7" t="s">
        <v>85</v>
      </c>
      <c r="T13" s="1">
        <v>379</v>
      </c>
      <c r="U13" s="29">
        <v>9296</v>
      </c>
      <c r="V13" s="7"/>
      <c r="W13" s="24"/>
      <c r="X13" s="29"/>
      <c r="Y13" s="7" t="s">
        <v>130</v>
      </c>
      <c r="Z13" s="1">
        <v>292</v>
      </c>
      <c r="AA13" s="29">
        <v>8291</v>
      </c>
      <c r="AB13" s="7"/>
      <c r="AC13" s="24"/>
      <c r="AD13" s="29"/>
      <c r="AE13" s="7"/>
      <c r="AF13" s="24"/>
      <c r="AG13" s="29"/>
    </row>
    <row r="14" spans="1:33" x14ac:dyDescent="0.25">
      <c r="A14" s="47" t="s">
        <v>52</v>
      </c>
      <c r="B14" s="47"/>
      <c r="C14" s="48" t="str">
        <f>IFERROR(VLOOKUP(B14,$F$46:$G$48,2,FALSE),"")</f>
        <v/>
      </c>
      <c r="D14" s="49" t="str">
        <f>IFERROR(VLOOKUP(B14,$F$46:$I$48,4,FALSE),"")</f>
        <v/>
      </c>
      <c r="F14" s="8" t="s">
        <v>17</v>
      </c>
      <c r="G14" s="4">
        <v>438</v>
      </c>
      <c r="H14" s="4" t="s">
        <v>16</v>
      </c>
      <c r="I14" s="27">
        <v>32989</v>
      </c>
      <c r="J14" s="7" t="s">
        <v>137</v>
      </c>
      <c r="K14" s="1">
        <v>89</v>
      </c>
      <c r="L14" s="40">
        <v>3790</v>
      </c>
      <c r="M14" s="7" t="s">
        <v>34</v>
      </c>
      <c r="N14" s="1">
        <v>217</v>
      </c>
      <c r="O14" s="26">
        <v>61854</v>
      </c>
      <c r="P14" s="7" t="s">
        <v>71</v>
      </c>
      <c r="Q14" s="1">
        <v>668</v>
      </c>
      <c r="R14" s="29">
        <v>25390</v>
      </c>
      <c r="S14" s="7" t="s">
        <v>89</v>
      </c>
      <c r="T14" s="1">
        <v>174</v>
      </c>
      <c r="U14" s="29">
        <v>5665</v>
      </c>
      <c r="V14" s="7"/>
      <c r="W14" s="24"/>
      <c r="X14" s="29"/>
      <c r="Y14" s="7" t="s">
        <v>131</v>
      </c>
      <c r="Z14" s="1">
        <v>335</v>
      </c>
      <c r="AA14" s="29">
        <v>8696</v>
      </c>
      <c r="AB14" s="7"/>
      <c r="AC14" s="24"/>
      <c r="AD14" s="29"/>
      <c r="AE14" s="7"/>
      <c r="AF14" s="24"/>
      <c r="AG14" s="29"/>
    </row>
    <row r="15" spans="1:33" x14ac:dyDescent="0.25">
      <c r="A15" s="13" t="s">
        <v>207</v>
      </c>
      <c r="B15" s="13"/>
      <c r="C15" s="19"/>
      <c r="D15" s="45"/>
      <c r="F15" s="7" t="s">
        <v>56</v>
      </c>
      <c r="G15" s="1">
        <v>486</v>
      </c>
      <c r="H15" s="4" t="s">
        <v>16</v>
      </c>
      <c r="I15" s="27">
        <v>22372</v>
      </c>
      <c r="J15" s="7" t="s">
        <v>138</v>
      </c>
      <c r="K15" s="1">
        <v>104</v>
      </c>
      <c r="L15" s="40">
        <v>4249</v>
      </c>
      <c r="M15" s="7" t="s">
        <v>39</v>
      </c>
      <c r="N15" s="1">
        <v>195</v>
      </c>
      <c r="O15" s="40">
        <v>7308</v>
      </c>
      <c r="P15" s="7" t="s">
        <v>67</v>
      </c>
      <c r="Q15" s="1">
        <v>757</v>
      </c>
      <c r="R15" s="29">
        <v>15563</v>
      </c>
      <c r="S15" s="7" t="s">
        <v>90</v>
      </c>
      <c r="T15" s="1">
        <v>173</v>
      </c>
      <c r="U15" s="29">
        <v>5166</v>
      </c>
      <c r="V15" s="7"/>
      <c r="W15" s="24"/>
      <c r="X15" s="29"/>
      <c r="Y15" s="7" t="s">
        <v>77</v>
      </c>
      <c r="Z15" s="1">
        <v>284</v>
      </c>
      <c r="AA15" s="29">
        <v>4845</v>
      </c>
      <c r="AB15" s="7"/>
      <c r="AC15" s="24"/>
      <c r="AD15" s="29"/>
      <c r="AE15" s="7"/>
      <c r="AF15" s="24"/>
      <c r="AG15" s="29"/>
    </row>
    <row r="16" spans="1:33" x14ac:dyDescent="0.25">
      <c r="A16" s="1" t="s">
        <v>204</v>
      </c>
      <c r="B16" s="1"/>
      <c r="C16" s="17"/>
      <c r="D16" s="2"/>
      <c r="F16" s="7" t="s">
        <v>179</v>
      </c>
      <c r="G16" s="1">
        <v>500</v>
      </c>
      <c r="H16" s="4" t="s">
        <v>16</v>
      </c>
      <c r="I16" s="27">
        <v>23450</v>
      </c>
      <c r="J16" s="7" t="s">
        <v>172</v>
      </c>
      <c r="K16" s="1">
        <v>138</v>
      </c>
      <c r="L16" s="40">
        <v>20271</v>
      </c>
      <c r="M16" s="7" t="s">
        <v>40</v>
      </c>
      <c r="N16" s="1">
        <v>207</v>
      </c>
      <c r="O16" s="40">
        <v>7872</v>
      </c>
      <c r="P16" s="7" t="s">
        <v>68</v>
      </c>
      <c r="Q16" s="1">
        <v>742</v>
      </c>
      <c r="R16" s="29">
        <v>15563</v>
      </c>
      <c r="S16" s="7" t="s">
        <v>91</v>
      </c>
      <c r="T16" s="1">
        <v>174</v>
      </c>
      <c r="U16" s="29">
        <v>5665</v>
      </c>
      <c r="V16" s="7"/>
      <c r="W16" s="24"/>
      <c r="X16" s="29"/>
      <c r="Y16" s="7" t="s">
        <v>78</v>
      </c>
      <c r="Z16" s="1">
        <v>304</v>
      </c>
      <c r="AA16" s="29">
        <v>5082</v>
      </c>
      <c r="AB16" s="7"/>
      <c r="AC16" s="24"/>
      <c r="AD16" s="29"/>
      <c r="AE16" s="7"/>
      <c r="AF16" s="24"/>
      <c r="AG16" s="29"/>
    </row>
    <row r="17" spans="1:33" x14ac:dyDescent="0.25">
      <c r="A17" s="1" t="s">
        <v>205</v>
      </c>
      <c r="B17" s="1"/>
      <c r="C17" s="17"/>
      <c r="D17" s="2"/>
      <c r="F17" s="8" t="s">
        <v>18</v>
      </c>
      <c r="G17" s="4">
        <v>538</v>
      </c>
      <c r="H17" s="4" t="s">
        <v>19</v>
      </c>
      <c r="I17" s="27">
        <v>71604</v>
      </c>
      <c r="J17" s="7" t="s">
        <v>154</v>
      </c>
      <c r="K17" s="1">
        <v>98</v>
      </c>
      <c r="L17" s="26">
        <v>3671</v>
      </c>
      <c r="M17" s="7" t="s">
        <v>42</v>
      </c>
      <c r="N17" s="1">
        <v>257</v>
      </c>
      <c r="O17" s="40">
        <v>21852</v>
      </c>
      <c r="P17" s="7" t="s">
        <v>69</v>
      </c>
      <c r="Q17" s="1">
        <v>713</v>
      </c>
      <c r="R17" s="29">
        <v>15563</v>
      </c>
      <c r="S17" s="7" t="s">
        <v>180</v>
      </c>
      <c r="T17" s="23" t="s">
        <v>2</v>
      </c>
      <c r="U17" s="29">
        <v>11703</v>
      </c>
      <c r="V17" s="7"/>
      <c r="W17" s="24"/>
      <c r="X17" s="29"/>
      <c r="Y17" s="7" t="s">
        <v>79</v>
      </c>
      <c r="Z17" s="1">
        <v>320</v>
      </c>
      <c r="AA17" s="29">
        <v>5439</v>
      </c>
      <c r="AB17" s="7"/>
      <c r="AC17" s="24"/>
      <c r="AD17" s="29"/>
      <c r="AE17" s="7"/>
      <c r="AF17" s="24"/>
      <c r="AG17" s="29"/>
    </row>
    <row r="18" spans="1:33" ht="16.5" thickBot="1" x14ac:dyDescent="0.3">
      <c r="A18" s="14" t="s">
        <v>206</v>
      </c>
      <c r="B18" s="14"/>
      <c r="C18" s="18"/>
      <c r="D18" s="44"/>
      <c r="F18" s="8" t="s">
        <v>20</v>
      </c>
      <c r="G18" s="4">
        <v>554</v>
      </c>
      <c r="H18" s="4" t="s">
        <v>19</v>
      </c>
      <c r="I18" s="27">
        <v>52687</v>
      </c>
      <c r="J18" s="7" t="s">
        <v>155</v>
      </c>
      <c r="K18" s="1">
        <v>112</v>
      </c>
      <c r="L18" s="26">
        <v>3913</v>
      </c>
      <c r="M18" s="7" t="s">
        <v>43</v>
      </c>
      <c r="N18" s="1">
        <v>268</v>
      </c>
      <c r="O18" s="40">
        <v>22416</v>
      </c>
      <c r="P18" s="7" t="s">
        <v>114</v>
      </c>
      <c r="Q18" s="1">
        <v>639</v>
      </c>
      <c r="R18" s="29">
        <v>55096</v>
      </c>
      <c r="S18" s="7" t="s">
        <v>187</v>
      </c>
      <c r="T18" s="1">
        <v>297</v>
      </c>
      <c r="U18" s="29">
        <v>32135</v>
      </c>
      <c r="V18" s="7"/>
      <c r="W18" s="24"/>
      <c r="X18" s="29"/>
      <c r="Y18" s="7" t="s">
        <v>80</v>
      </c>
      <c r="Z18" s="1">
        <v>269</v>
      </c>
      <c r="AA18" s="29">
        <v>4845</v>
      </c>
      <c r="AB18" s="7"/>
      <c r="AC18" s="24"/>
      <c r="AD18" s="29"/>
      <c r="AE18" s="7"/>
      <c r="AF18" s="24"/>
      <c r="AG18" s="29"/>
    </row>
    <row r="19" spans="1:33" ht="16.5" thickTop="1" x14ac:dyDescent="0.25">
      <c r="A19" s="13"/>
      <c r="B19" s="13"/>
      <c r="C19" s="19">
        <f>SUM(C4:C18)</f>
        <v>0</v>
      </c>
      <c r="D19" s="45">
        <f>SUM(D4:D18)</f>
        <v>0</v>
      </c>
      <c r="F19" s="7" t="s">
        <v>66</v>
      </c>
      <c r="G19" s="1">
        <v>590</v>
      </c>
      <c r="H19" s="4" t="s">
        <v>19</v>
      </c>
      <c r="I19" s="27">
        <v>43498</v>
      </c>
      <c r="J19" s="7" t="s">
        <v>156</v>
      </c>
      <c r="K19" s="1">
        <v>89</v>
      </c>
      <c r="L19" s="26">
        <v>3032</v>
      </c>
      <c r="M19" s="7" t="s">
        <v>4</v>
      </c>
      <c r="N19" s="1">
        <v>234</v>
      </c>
      <c r="O19" s="26">
        <v>4692</v>
      </c>
      <c r="P19" s="7" t="s">
        <v>115</v>
      </c>
      <c r="Q19" s="1">
        <v>632</v>
      </c>
      <c r="R19" s="29">
        <v>55096</v>
      </c>
      <c r="S19" s="7" t="s">
        <v>120</v>
      </c>
      <c r="T19" s="1">
        <v>153</v>
      </c>
      <c r="U19" s="29">
        <v>16770</v>
      </c>
      <c r="V19" s="7"/>
      <c r="W19" s="24"/>
      <c r="X19" s="29"/>
      <c r="Y19" s="7" t="s">
        <v>81</v>
      </c>
      <c r="Z19" s="1">
        <v>379</v>
      </c>
      <c r="AA19" s="29">
        <v>5605</v>
      </c>
      <c r="AB19" s="7"/>
      <c r="AC19" s="24"/>
      <c r="AD19" s="29"/>
      <c r="AE19" s="7"/>
      <c r="AF19" s="24"/>
      <c r="AG19" s="29"/>
    </row>
    <row r="20" spans="1:33" x14ac:dyDescent="0.25">
      <c r="F20" s="7" t="s">
        <v>65</v>
      </c>
      <c r="G20" s="1">
        <v>599</v>
      </c>
      <c r="H20" s="4" t="s">
        <v>19</v>
      </c>
      <c r="I20" s="27">
        <v>43947</v>
      </c>
      <c r="J20" s="7" t="s">
        <v>157</v>
      </c>
      <c r="K20" s="1">
        <v>104</v>
      </c>
      <c r="L20" s="26">
        <v>3174</v>
      </c>
      <c r="M20" s="7" t="s">
        <v>5</v>
      </c>
      <c r="N20" s="1">
        <v>250</v>
      </c>
      <c r="O20" s="26">
        <v>5119</v>
      </c>
      <c r="P20" s="7" t="s">
        <v>116</v>
      </c>
      <c r="Q20" s="1">
        <v>618</v>
      </c>
      <c r="R20" s="29">
        <v>55096</v>
      </c>
      <c r="S20" s="7" t="s">
        <v>121</v>
      </c>
      <c r="T20" s="1">
        <v>127</v>
      </c>
      <c r="U20" s="29">
        <v>16410</v>
      </c>
      <c r="V20" s="7"/>
      <c r="W20" s="24"/>
      <c r="X20" s="29"/>
      <c r="Y20" s="7" t="s">
        <v>190</v>
      </c>
      <c r="Z20" s="1">
        <v>166</v>
      </c>
      <c r="AA20" s="40">
        <v>22813</v>
      </c>
      <c r="AB20" s="7"/>
      <c r="AC20" s="24"/>
      <c r="AD20" s="29"/>
      <c r="AE20" s="7"/>
      <c r="AF20" s="24"/>
      <c r="AG20" s="29"/>
    </row>
    <row r="21" spans="1:33" x14ac:dyDescent="0.25">
      <c r="F21" s="7" t="s">
        <v>150</v>
      </c>
      <c r="G21" s="1">
        <v>665</v>
      </c>
      <c r="H21" s="4" t="s">
        <v>151</v>
      </c>
      <c r="I21" s="27">
        <v>41405</v>
      </c>
      <c r="J21" s="22"/>
      <c r="K21" s="1"/>
      <c r="L21" s="26"/>
      <c r="M21" s="22"/>
      <c r="N21" s="1"/>
      <c r="O21" s="26"/>
      <c r="P21" s="7" t="s">
        <v>117</v>
      </c>
      <c r="Q21" s="1">
        <v>622</v>
      </c>
      <c r="R21" s="29">
        <v>55096</v>
      </c>
      <c r="S21" s="7" t="s">
        <v>122</v>
      </c>
      <c r="T21" s="1">
        <v>149</v>
      </c>
      <c r="U21" s="29">
        <v>16911</v>
      </c>
      <c r="V21" s="7"/>
      <c r="W21" s="24"/>
      <c r="X21" s="29"/>
      <c r="Y21" s="7" t="s">
        <v>191</v>
      </c>
      <c r="Z21" s="36" t="s">
        <v>160</v>
      </c>
      <c r="AA21" s="40">
        <v>22813</v>
      </c>
      <c r="AB21" s="7"/>
      <c r="AC21" s="24"/>
      <c r="AD21" s="29"/>
      <c r="AE21" s="7"/>
      <c r="AF21" s="24"/>
      <c r="AG21" s="29"/>
    </row>
    <row r="22" spans="1:33" x14ac:dyDescent="0.25">
      <c r="A22" s="38" t="s">
        <v>196</v>
      </c>
      <c r="F22" s="7" t="s">
        <v>152</v>
      </c>
      <c r="G22" s="1">
        <v>649</v>
      </c>
      <c r="H22" s="4" t="s">
        <v>153</v>
      </c>
      <c r="I22" s="27"/>
      <c r="J22" s="7"/>
      <c r="K22" s="1"/>
      <c r="L22" s="26"/>
      <c r="M22" s="7"/>
      <c r="N22" s="1"/>
      <c r="O22" s="26"/>
      <c r="P22" s="7" t="s">
        <v>72</v>
      </c>
      <c r="Q22" s="1">
        <v>618</v>
      </c>
      <c r="R22" s="29">
        <v>55096</v>
      </c>
      <c r="S22" s="7" t="s">
        <v>188</v>
      </c>
      <c r="T22" s="1">
        <v>335</v>
      </c>
      <c r="U22" s="40">
        <v>12357</v>
      </c>
      <c r="V22" s="7"/>
      <c r="W22" s="24"/>
      <c r="X22" s="29"/>
      <c r="Y22" s="7" t="s">
        <v>192</v>
      </c>
      <c r="Z22" s="36" t="s">
        <v>160</v>
      </c>
      <c r="AA22" s="40">
        <v>23954</v>
      </c>
      <c r="AB22" s="7"/>
      <c r="AC22" s="24"/>
      <c r="AD22" s="29"/>
      <c r="AE22" s="7"/>
      <c r="AF22" s="24"/>
      <c r="AG22" s="29"/>
    </row>
    <row r="23" spans="1:33" x14ac:dyDescent="0.25">
      <c r="A23" s="11"/>
      <c r="B23" s="12" t="s">
        <v>25</v>
      </c>
      <c r="C23" s="16" t="s">
        <v>0</v>
      </c>
      <c r="D23" s="43" t="s">
        <v>8</v>
      </c>
      <c r="F23" s="22"/>
      <c r="G23" s="1"/>
      <c r="H23" s="23"/>
      <c r="I23" s="26"/>
      <c r="J23" s="7"/>
      <c r="K23" s="1"/>
      <c r="L23" s="26"/>
      <c r="M23" s="7"/>
      <c r="N23" s="1"/>
      <c r="O23" s="26"/>
      <c r="P23" s="7" t="s">
        <v>118</v>
      </c>
      <c r="Q23" s="1">
        <v>610</v>
      </c>
      <c r="R23" s="29">
        <v>55096</v>
      </c>
      <c r="S23" s="7" t="s">
        <v>145</v>
      </c>
      <c r="T23" s="1">
        <v>173</v>
      </c>
      <c r="U23" s="40">
        <v>6889</v>
      </c>
      <c r="V23" s="7"/>
      <c r="W23" s="24"/>
      <c r="X23" s="29"/>
      <c r="Y23" s="7" t="s">
        <v>193</v>
      </c>
      <c r="Z23" s="36" t="s">
        <v>160</v>
      </c>
      <c r="AA23" s="40">
        <v>22813</v>
      </c>
      <c r="AB23" s="7"/>
      <c r="AC23" s="24"/>
      <c r="AD23" s="29"/>
      <c r="AE23" s="7"/>
      <c r="AF23" s="24"/>
      <c r="AG23" s="29"/>
    </row>
    <row r="24" spans="1:33" x14ac:dyDescent="0.25">
      <c r="A24" s="1" t="s">
        <v>7</v>
      </c>
      <c r="B24" s="1"/>
      <c r="C24" s="17" t="str">
        <f>IFERROR(VLOOKUP(B24,$F$3:$G$42,2,FALSE),"")</f>
        <v/>
      </c>
      <c r="D24" s="2" t="str">
        <f>IFERROR(VLOOKUP(B24,$F$3:$I$42,4,FALSE),"")</f>
        <v/>
      </c>
      <c r="F24" s="7"/>
      <c r="G24" s="1"/>
      <c r="H24" s="1"/>
      <c r="I24" s="26"/>
      <c r="J24" s="7"/>
      <c r="K24" s="1"/>
      <c r="L24" s="26"/>
      <c r="M24" s="7"/>
      <c r="N24" s="1"/>
      <c r="O24" s="26"/>
      <c r="P24" s="7" t="s">
        <v>184</v>
      </c>
      <c r="Q24" s="1">
        <v>691</v>
      </c>
      <c r="R24" s="29">
        <v>25023</v>
      </c>
      <c r="S24" s="7" t="s">
        <v>146</v>
      </c>
      <c r="T24" s="1">
        <v>167</v>
      </c>
      <c r="U24" s="40">
        <v>6438</v>
      </c>
      <c r="V24" s="7"/>
      <c r="W24" s="24"/>
      <c r="X24" s="29"/>
      <c r="Y24" s="7" t="s">
        <v>194</v>
      </c>
      <c r="Z24" s="36" t="s">
        <v>160</v>
      </c>
      <c r="AA24" s="40">
        <v>23954</v>
      </c>
      <c r="AB24" s="7"/>
      <c r="AC24" s="24"/>
      <c r="AD24" s="29"/>
      <c r="AE24" s="7"/>
      <c r="AF24" s="24"/>
      <c r="AG24" s="29"/>
    </row>
    <row r="25" spans="1:33" x14ac:dyDescent="0.25">
      <c r="A25" s="1" t="s">
        <v>21</v>
      </c>
      <c r="B25" s="1"/>
      <c r="C25" s="17" t="str">
        <f>IFERROR(VLOOKUP(B25,$J$3:$K$42,2,FALSE),"")</f>
        <v/>
      </c>
      <c r="D25" s="2" t="str">
        <f>IFERROR(VLOOKUP(B25,$J$3:$L$42,3,FALSE),"")</f>
        <v/>
      </c>
      <c r="F25" s="31"/>
      <c r="G25" s="32"/>
      <c r="H25" s="32"/>
      <c r="I25" s="33"/>
      <c r="J25" s="31"/>
      <c r="K25" s="32"/>
      <c r="L25" s="33"/>
      <c r="M25" s="7"/>
      <c r="N25" s="1"/>
      <c r="O25" s="26"/>
      <c r="P25" s="7" t="s">
        <v>185</v>
      </c>
      <c r="Q25" s="1">
        <v>684</v>
      </c>
      <c r="R25" s="29">
        <v>25023</v>
      </c>
      <c r="S25" s="7" t="s">
        <v>147</v>
      </c>
      <c r="T25" s="1">
        <v>168</v>
      </c>
      <c r="U25" s="40">
        <v>6889</v>
      </c>
      <c r="V25" s="31"/>
      <c r="W25" s="35"/>
      <c r="X25" s="34"/>
      <c r="Y25" s="31" t="s">
        <v>139</v>
      </c>
      <c r="Z25" s="32">
        <v>212</v>
      </c>
      <c r="AA25" s="40">
        <v>7273</v>
      </c>
      <c r="AB25" s="31"/>
      <c r="AC25" s="35"/>
      <c r="AD25" s="34"/>
      <c r="AE25" s="31"/>
      <c r="AF25" s="35"/>
      <c r="AG25" s="34"/>
    </row>
    <row r="26" spans="1:33" x14ac:dyDescent="0.25">
      <c r="A26" s="1" t="s">
        <v>22</v>
      </c>
      <c r="B26" s="1"/>
      <c r="C26" s="17" t="str">
        <f>IFERROR(VLOOKUP(B26,$M$3:$N$42,2,FALSE),"")</f>
        <v/>
      </c>
      <c r="D26" s="2" t="str">
        <f>IFERROR(VLOOKUP(B26,$M$3:$O$42,3,FALSE),"")</f>
        <v/>
      </c>
      <c r="F26" s="31"/>
      <c r="G26" s="32"/>
      <c r="H26" s="32"/>
      <c r="I26" s="33"/>
      <c r="J26" s="31"/>
      <c r="K26" s="32"/>
      <c r="L26" s="33"/>
      <c r="M26" s="7"/>
      <c r="N26" s="1"/>
      <c r="O26" s="26"/>
      <c r="P26" s="7" t="s">
        <v>186</v>
      </c>
      <c r="Q26" s="1">
        <v>679</v>
      </c>
      <c r="R26" s="29">
        <v>25023</v>
      </c>
      <c r="S26" s="7" t="s">
        <v>171</v>
      </c>
      <c r="T26" s="32">
        <v>271</v>
      </c>
      <c r="U26" s="34">
        <v>5518</v>
      </c>
      <c r="V26" s="31"/>
      <c r="W26" s="35"/>
      <c r="X26" s="34"/>
      <c r="Y26" s="31" t="s">
        <v>140</v>
      </c>
      <c r="Z26" s="36" t="s">
        <v>160</v>
      </c>
      <c r="AA26" s="40">
        <v>7273</v>
      </c>
      <c r="AB26" s="31"/>
      <c r="AC26" s="35"/>
      <c r="AD26" s="34"/>
      <c r="AE26" s="31"/>
      <c r="AF26" s="35"/>
      <c r="AG26" s="34"/>
    </row>
    <row r="27" spans="1:33" x14ac:dyDescent="0.25">
      <c r="A27" s="1" t="s">
        <v>23</v>
      </c>
      <c r="B27" s="1"/>
      <c r="C27" s="17" t="str">
        <f>IFERROR(VLOOKUP(B27,$P$3:$Q$42,2,FALSE),"")</f>
        <v/>
      </c>
      <c r="D27" s="2" t="str">
        <f>IFERROR(VLOOKUP(B27,$P$3:$R$42,3,FALSE),"")</f>
        <v/>
      </c>
      <c r="F27" s="31"/>
      <c r="G27" s="32"/>
      <c r="H27" s="32"/>
      <c r="I27" s="33"/>
      <c r="J27" s="31"/>
      <c r="K27" s="32"/>
      <c r="L27" s="33"/>
      <c r="M27" s="7"/>
      <c r="N27" s="1"/>
      <c r="O27" s="26"/>
      <c r="P27" s="7" t="s">
        <v>73</v>
      </c>
      <c r="Q27" s="1">
        <v>677</v>
      </c>
      <c r="R27" s="29">
        <v>23837</v>
      </c>
      <c r="S27" s="7" t="s">
        <v>189</v>
      </c>
      <c r="T27" s="32">
        <v>388</v>
      </c>
      <c r="U27" s="34">
        <v>8817</v>
      </c>
      <c r="V27" s="31"/>
      <c r="W27" s="35"/>
      <c r="X27" s="34"/>
      <c r="Y27" s="31" t="s">
        <v>141</v>
      </c>
      <c r="Z27" s="36" t="s">
        <v>160</v>
      </c>
      <c r="AA27" s="40">
        <v>7273</v>
      </c>
      <c r="AB27" s="31"/>
      <c r="AC27" s="35"/>
      <c r="AD27" s="34"/>
      <c r="AE27" s="31"/>
      <c r="AF27" s="35"/>
      <c r="AG27" s="34"/>
    </row>
    <row r="28" spans="1:33" ht="19.5" x14ac:dyDescent="0.25">
      <c r="A28" s="1" t="s">
        <v>24</v>
      </c>
      <c r="B28" s="1"/>
      <c r="C28" s="17" t="str">
        <f>IFERROR(VLOOKUP(B28,$S$3:$T$42,2,FALSE),"")</f>
        <v/>
      </c>
      <c r="D28" s="2" t="str">
        <f>IFERROR(VLOOKUP(B28,$S$3:$U$42,3,FALSE),"")</f>
        <v/>
      </c>
      <c r="E28" s="21"/>
      <c r="F28" s="31"/>
      <c r="G28" s="32"/>
      <c r="H28" s="32"/>
      <c r="I28" s="33"/>
      <c r="J28" s="31"/>
      <c r="K28" s="32"/>
      <c r="L28" s="33"/>
      <c r="M28" s="7"/>
      <c r="N28" s="1"/>
      <c r="O28" s="26"/>
      <c r="P28" s="7" t="s">
        <v>158</v>
      </c>
      <c r="Q28" s="1">
        <v>755</v>
      </c>
      <c r="R28" s="29">
        <v>14913</v>
      </c>
      <c r="S28" s="7" t="s">
        <v>164</v>
      </c>
      <c r="T28" s="1">
        <v>174</v>
      </c>
      <c r="U28" s="34">
        <v>5443</v>
      </c>
      <c r="V28" s="31"/>
      <c r="W28" s="35"/>
      <c r="X28" s="34"/>
      <c r="Y28" s="31" t="s">
        <v>142</v>
      </c>
      <c r="Z28" s="36" t="s">
        <v>160</v>
      </c>
      <c r="AA28" s="40">
        <v>7273</v>
      </c>
      <c r="AB28" s="31"/>
      <c r="AC28" s="35"/>
      <c r="AD28" s="34"/>
      <c r="AE28" s="31"/>
      <c r="AF28" s="35"/>
      <c r="AG28" s="34"/>
    </row>
    <row r="29" spans="1:33" x14ac:dyDescent="0.25">
      <c r="A29" s="1" t="s">
        <v>51</v>
      </c>
      <c r="B29" s="1"/>
      <c r="C29" s="17" t="str">
        <f>IFERROR(VLOOKUP(B29,$V$3:$W$42,2,FALSE),"")</f>
        <v/>
      </c>
      <c r="D29" s="2" t="str">
        <f>IFERROR(VLOOKUP(B29,$V$3:$X$42,3,FALSE),"")</f>
        <v/>
      </c>
      <c r="F29" s="31"/>
      <c r="G29" s="32"/>
      <c r="H29" s="32"/>
      <c r="I29" s="33"/>
      <c r="J29" s="31"/>
      <c r="K29" s="32"/>
      <c r="L29" s="33"/>
      <c r="M29" s="7"/>
      <c r="N29" s="1"/>
      <c r="O29" s="26"/>
      <c r="P29" s="7" t="s">
        <v>159</v>
      </c>
      <c r="Q29" s="1">
        <v>737</v>
      </c>
      <c r="R29" s="29">
        <v>14913</v>
      </c>
      <c r="S29" s="7" t="s">
        <v>165</v>
      </c>
      <c r="T29" s="1">
        <v>176</v>
      </c>
      <c r="U29" s="34">
        <v>4969</v>
      </c>
      <c r="V29" s="31"/>
      <c r="W29" s="35"/>
      <c r="X29" s="34"/>
      <c r="Y29" s="31" t="s">
        <v>143</v>
      </c>
      <c r="Z29" s="36" t="s">
        <v>160</v>
      </c>
      <c r="AA29" s="40">
        <v>7273</v>
      </c>
      <c r="AB29" s="31"/>
      <c r="AC29" s="35"/>
      <c r="AD29" s="34"/>
      <c r="AE29" s="31"/>
      <c r="AF29" s="35"/>
      <c r="AG29" s="34"/>
    </row>
    <row r="30" spans="1:33" x14ac:dyDescent="0.25">
      <c r="A30" s="1" t="s">
        <v>197</v>
      </c>
      <c r="B30" s="1"/>
      <c r="C30" s="17" t="str">
        <f>IFERROR(VLOOKUP(B30,$Y$3:$Z$42,2,FALSE),"")</f>
        <v/>
      </c>
      <c r="D30" s="2" t="str">
        <f>IFERROR(VLOOKUP(B30,$Y$3:$AA$42,3,FALSE),"")</f>
        <v/>
      </c>
      <c r="F30" s="31"/>
      <c r="G30" s="32"/>
      <c r="H30" s="32"/>
      <c r="I30" s="33"/>
      <c r="J30" s="31"/>
      <c r="K30" s="32"/>
      <c r="L30" s="33"/>
      <c r="M30" s="7"/>
      <c r="N30" s="1"/>
      <c r="O30" s="26"/>
      <c r="P30" s="7" t="s">
        <v>74</v>
      </c>
      <c r="Q30" s="1">
        <v>725</v>
      </c>
      <c r="R30" s="29">
        <v>14913</v>
      </c>
      <c r="S30" s="7" t="s">
        <v>166</v>
      </c>
      <c r="T30" s="1">
        <v>175</v>
      </c>
      <c r="U30" s="34">
        <v>5443</v>
      </c>
      <c r="V30" s="31"/>
      <c r="W30" s="35"/>
      <c r="X30" s="34"/>
      <c r="Y30" s="31" t="s">
        <v>144</v>
      </c>
      <c r="Z30" s="36" t="s">
        <v>160</v>
      </c>
      <c r="AA30" s="40">
        <v>7837</v>
      </c>
      <c r="AB30" s="31"/>
      <c r="AC30" s="35"/>
      <c r="AD30" s="34"/>
      <c r="AE30" s="31"/>
      <c r="AF30" s="35"/>
      <c r="AG30" s="34"/>
    </row>
    <row r="31" spans="1:33" x14ac:dyDescent="0.25">
      <c r="A31" s="1" t="s">
        <v>198</v>
      </c>
      <c r="B31" s="1"/>
      <c r="C31" s="17" t="str">
        <f>IFERROR(VLOOKUP(B31,$AB$3:$AC$42,2,FALSE),"")</f>
        <v/>
      </c>
      <c r="D31" s="2" t="str">
        <f>IFERROR(VLOOKUP(B31,$AB$3:$AD$42,3,FALSE),"")</f>
        <v/>
      </c>
      <c r="F31" s="31"/>
      <c r="G31" s="32"/>
      <c r="H31" s="32"/>
      <c r="I31" s="33"/>
      <c r="J31" s="31"/>
      <c r="K31" s="32"/>
      <c r="L31" s="33"/>
      <c r="M31" s="7"/>
      <c r="N31" s="1"/>
      <c r="O31" s="26"/>
      <c r="P31" s="22"/>
      <c r="Q31" s="1"/>
      <c r="R31" s="34"/>
      <c r="S31" s="7" t="s">
        <v>169</v>
      </c>
      <c r="T31" s="1">
        <v>290</v>
      </c>
      <c r="U31" s="34">
        <v>8730</v>
      </c>
      <c r="V31" s="31"/>
      <c r="W31" s="35"/>
      <c r="X31" s="34"/>
      <c r="Y31" s="31" t="s">
        <v>161</v>
      </c>
      <c r="Z31" s="32">
        <v>284</v>
      </c>
      <c r="AA31" s="34">
        <v>4898</v>
      </c>
      <c r="AB31" s="31"/>
      <c r="AC31" s="35"/>
      <c r="AD31" s="34"/>
      <c r="AE31" s="31"/>
      <c r="AF31" s="35"/>
      <c r="AG31" s="34"/>
    </row>
    <row r="32" spans="1:33" x14ac:dyDescent="0.25">
      <c r="A32" s="1" t="s">
        <v>199</v>
      </c>
      <c r="B32" s="1"/>
      <c r="C32" s="17" t="str">
        <f>IFERROR(VLOOKUP(B32,$AE$3:$AF$42,2,FALSE),"")</f>
        <v/>
      </c>
      <c r="D32" s="2" t="str">
        <f>IFERROR(VLOOKUP(B32,$AE$3:$AG$42,3,FALSE),"")</f>
        <v/>
      </c>
      <c r="F32" s="31"/>
      <c r="G32" s="32"/>
      <c r="H32" s="32"/>
      <c r="I32" s="33"/>
      <c r="J32" s="31"/>
      <c r="K32" s="32"/>
      <c r="L32" s="33"/>
      <c r="M32" s="7"/>
      <c r="N32" s="1"/>
      <c r="O32" s="26"/>
      <c r="P32" s="31"/>
      <c r="Q32" s="32"/>
      <c r="R32" s="34"/>
      <c r="S32" s="22"/>
      <c r="T32" s="1"/>
      <c r="U32" s="34"/>
      <c r="V32" s="31"/>
      <c r="W32" s="35"/>
      <c r="X32" s="34"/>
      <c r="Y32" s="31" t="s">
        <v>162</v>
      </c>
      <c r="Z32" s="32">
        <v>320</v>
      </c>
      <c r="AA32" s="34">
        <v>5393</v>
      </c>
      <c r="AB32" s="31"/>
      <c r="AC32" s="35"/>
      <c r="AD32" s="34"/>
      <c r="AE32" s="31"/>
      <c r="AF32" s="35"/>
      <c r="AG32" s="34"/>
    </row>
    <row r="33" spans="1:33" x14ac:dyDescent="0.25">
      <c r="A33" s="1" t="s">
        <v>38</v>
      </c>
      <c r="B33" s="1"/>
      <c r="C33" s="17" t="str">
        <f>IFERROR(VLOOKUP(B33,$F$46:$G$48,2,FALSE),"")</f>
        <v/>
      </c>
      <c r="D33" s="2" t="str">
        <f>IFERROR(VLOOKUP(B33,$F$46:$I$48,4,FALSE),"")</f>
        <v/>
      </c>
      <c r="F33" s="31"/>
      <c r="G33" s="32"/>
      <c r="H33" s="32"/>
      <c r="I33" s="33"/>
      <c r="J33" s="31"/>
      <c r="K33" s="32"/>
      <c r="L33" s="33"/>
      <c r="M33" s="31"/>
      <c r="N33" s="32"/>
      <c r="O33" s="33"/>
      <c r="P33" s="31"/>
      <c r="Q33" s="32"/>
      <c r="R33" s="34"/>
      <c r="S33" s="7"/>
      <c r="T33" s="1"/>
      <c r="U33" s="34"/>
      <c r="V33" s="31"/>
      <c r="W33" s="35"/>
      <c r="X33" s="34"/>
      <c r="Y33" s="31" t="s">
        <v>163</v>
      </c>
      <c r="Z33" s="32">
        <v>269</v>
      </c>
      <c r="AA33" s="34">
        <v>4898</v>
      </c>
      <c r="AB33" s="31"/>
      <c r="AC33" s="35"/>
      <c r="AD33" s="34"/>
      <c r="AE33" s="31"/>
      <c r="AF33" s="35"/>
      <c r="AG33" s="34"/>
    </row>
    <row r="34" spans="1:33" x14ac:dyDescent="0.25">
      <c r="A34" s="47" t="s">
        <v>52</v>
      </c>
      <c r="B34" s="47"/>
      <c r="C34" s="48" t="str">
        <f>IFERROR(VLOOKUP(B34,$F$46:$G$48,2,FALSE),"")</f>
        <v/>
      </c>
      <c r="D34" s="49" t="str">
        <f>IFERROR(VLOOKUP(B34,$F$46:$I$48,4,FALSE),"")</f>
        <v/>
      </c>
      <c r="F34" s="31"/>
      <c r="G34" s="32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4"/>
      <c r="S34" s="7"/>
      <c r="T34" s="1"/>
      <c r="U34" s="34"/>
      <c r="V34" s="31"/>
      <c r="W34" s="35"/>
      <c r="X34" s="34"/>
      <c r="Y34" s="39"/>
      <c r="Z34" s="36"/>
      <c r="AA34" s="34"/>
      <c r="AB34" s="31"/>
      <c r="AC34" s="35"/>
      <c r="AD34" s="34"/>
      <c r="AE34" s="31"/>
      <c r="AF34" s="35"/>
      <c r="AG34" s="34"/>
    </row>
    <row r="35" spans="1:33" x14ac:dyDescent="0.25">
      <c r="A35" s="13" t="s">
        <v>207</v>
      </c>
      <c r="B35" s="13"/>
      <c r="C35" s="19"/>
      <c r="D35" s="45"/>
      <c r="F35" s="31"/>
      <c r="G35" s="32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4"/>
      <c r="S35" s="31"/>
      <c r="T35" s="32"/>
      <c r="U35" s="34"/>
      <c r="V35" s="31"/>
      <c r="W35" s="35"/>
      <c r="X35" s="34"/>
      <c r="Y35" s="31"/>
      <c r="Z35" s="36"/>
      <c r="AA35" s="34"/>
      <c r="AB35" s="31"/>
      <c r="AC35" s="35"/>
      <c r="AD35" s="34"/>
      <c r="AE35" s="31"/>
      <c r="AF35" s="35"/>
      <c r="AG35" s="34"/>
    </row>
    <row r="36" spans="1:33" x14ac:dyDescent="0.25">
      <c r="A36" s="1" t="s">
        <v>204</v>
      </c>
      <c r="B36" s="1"/>
      <c r="C36" s="17"/>
      <c r="D36" s="2"/>
      <c r="F36" s="31"/>
      <c r="G36" s="32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4"/>
      <c r="S36" s="31"/>
      <c r="T36" s="32"/>
      <c r="U36" s="34"/>
      <c r="V36" s="31"/>
      <c r="W36" s="35"/>
      <c r="X36" s="34"/>
      <c r="Y36" s="31"/>
      <c r="Z36" s="36"/>
      <c r="AA36" s="34"/>
      <c r="AB36" s="31"/>
      <c r="AC36" s="35"/>
      <c r="AD36" s="34"/>
      <c r="AE36" s="31"/>
      <c r="AF36" s="35"/>
      <c r="AG36" s="34"/>
    </row>
    <row r="37" spans="1:33" x14ac:dyDescent="0.25">
      <c r="A37" s="1" t="s">
        <v>205</v>
      </c>
      <c r="B37" s="1"/>
      <c r="C37" s="17"/>
      <c r="D37" s="2"/>
      <c r="F37" s="31"/>
      <c r="G37" s="32"/>
      <c r="H37" s="32"/>
      <c r="I37" s="33"/>
      <c r="J37" s="31"/>
      <c r="K37" s="32"/>
      <c r="L37" s="33"/>
      <c r="M37" s="31"/>
      <c r="N37" s="32"/>
      <c r="O37" s="33"/>
      <c r="P37" s="31"/>
      <c r="Q37" s="32"/>
      <c r="R37" s="34"/>
      <c r="S37" s="31"/>
      <c r="T37" s="32"/>
      <c r="U37" s="34"/>
      <c r="V37" s="31"/>
      <c r="W37" s="35"/>
      <c r="X37" s="34"/>
      <c r="Y37" s="31"/>
      <c r="Z37" s="32"/>
      <c r="AA37" s="34"/>
      <c r="AB37" s="31"/>
      <c r="AC37" s="35"/>
      <c r="AD37" s="34"/>
      <c r="AE37" s="31"/>
      <c r="AF37" s="35"/>
      <c r="AG37" s="34"/>
    </row>
    <row r="38" spans="1:33" ht="16.5" thickBot="1" x14ac:dyDescent="0.3">
      <c r="A38" s="14" t="s">
        <v>206</v>
      </c>
      <c r="B38" s="14"/>
      <c r="C38" s="18"/>
      <c r="D38" s="44"/>
      <c r="F38" s="31"/>
      <c r="G38" s="32"/>
      <c r="H38" s="32"/>
      <c r="I38" s="33"/>
      <c r="J38" s="31"/>
      <c r="K38" s="32"/>
      <c r="L38" s="33"/>
      <c r="M38" s="31"/>
      <c r="N38" s="32"/>
      <c r="O38" s="33"/>
      <c r="P38" s="31"/>
      <c r="Q38" s="32"/>
      <c r="R38" s="34"/>
      <c r="S38" s="31"/>
      <c r="T38" s="32"/>
      <c r="U38" s="34"/>
      <c r="V38" s="31"/>
      <c r="W38" s="35"/>
      <c r="X38" s="34"/>
      <c r="Y38" s="31"/>
      <c r="Z38" s="32"/>
      <c r="AA38" s="34"/>
      <c r="AB38" s="31"/>
      <c r="AC38" s="35"/>
      <c r="AD38" s="34"/>
      <c r="AE38" s="31"/>
      <c r="AF38" s="35"/>
      <c r="AG38" s="34"/>
    </row>
    <row r="39" spans="1:33" ht="16.5" thickTop="1" x14ac:dyDescent="0.25">
      <c r="A39" s="13"/>
      <c r="B39" s="13"/>
      <c r="C39" s="19">
        <f>SUM(C24:C38)</f>
        <v>0</v>
      </c>
      <c r="D39" s="45">
        <f>SUM(D24:D38)</f>
        <v>0</v>
      </c>
      <c r="F39" s="31"/>
      <c r="G39" s="32"/>
      <c r="H39" s="32"/>
      <c r="I39" s="33"/>
      <c r="J39" s="31"/>
      <c r="K39" s="32"/>
      <c r="L39" s="33"/>
      <c r="M39" s="31"/>
      <c r="N39" s="32"/>
      <c r="O39" s="33"/>
      <c r="P39" s="31"/>
      <c r="Q39" s="32"/>
      <c r="R39" s="34"/>
      <c r="S39" s="31"/>
      <c r="T39" s="32"/>
      <c r="U39" s="34"/>
      <c r="V39" s="31"/>
      <c r="W39" s="35"/>
      <c r="X39" s="34"/>
      <c r="Y39" s="31"/>
      <c r="Z39" s="32"/>
      <c r="AA39" s="34"/>
      <c r="AB39" s="31"/>
      <c r="AC39" s="35"/>
      <c r="AD39" s="34"/>
      <c r="AE39" s="31"/>
      <c r="AF39" s="35"/>
      <c r="AG39" s="34"/>
    </row>
    <row r="40" spans="1:33" x14ac:dyDescent="0.25">
      <c r="F40" s="31"/>
      <c r="G40" s="32"/>
      <c r="H40" s="32"/>
      <c r="I40" s="33"/>
      <c r="J40" s="31"/>
      <c r="K40" s="32"/>
      <c r="L40" s="33"/>
      <c r="M40" s="31"/>
      <c r="N40" s="32"/>
      <c r="O40" s="33"/>
      <c r="P40" s="31"/>
      <c r="Q40" s="32"/>
      <c r="R40" s="34"/>
      <c r="S40" s="31"/>
      <c r="T40" s="32"/>
      <c r="U40" s="34"/>
      <c r="V40" s="31"/>
      <c r="W40" s="35"/>
      <c r="X40" s="34"/>
      <c r="Y40" s="31"/>
      <c r="Z40" s="32"/>
      <c r="AA40" s="34"/>
      <c r="AB40" s="31"/>
      <c r="AC40" s="35"/>
      <c r="AD40" s="34"/>
      <c r="AE40" s="31"/>
      <c r="AF40" s="35"/>
      <c r="AG40" s="34"/>
    </row>
    <row r="41" spans="1:33" ht="19.5" x14ac:dyDescent="0.25">
      <c r="B41" s="20" t="s">
        <v>64</v>
      </c>
      <c r="C41" s="20">
        <f>C39-C19</f>
        <v>0</v>
      </c>
      <c r="D41" s="46"/>
      <c r="F41" s="31"/>
      <c r="G41" s="32"/>
      <c r="H41" s="32"/>
      <c r="I41" s="33"/>
      <c r="J41" s="31"/>
      <c r="K41" s="32"/>
      <c r="L41" s="33"/>
      <c r="M41" s="31"/>
      <c r="N41" s="32"/>
      <c r="O41" s="33"/>
      <c r="P41" s="31"/>
      <c r="Q41" s="32"/>
      <c r="R41" s="34"/>
      <c r="S41" s="31"/>
      <c r="T41" s="32"/>
      <c r="U41" s="34"/>
      <c r="V41" s="31"/>
      <c r="W41" s="35"/>
      <c r="X41" s="34"/>
      <c r="Y41" s="31"/>
      <c r="Z41" s="32"/>
      <c r="AA41" s="34"/>
      <c r="AB41" s="31"/>
      <c r="AC41" s="35"/>
      <c r="AD41" s="34"/>
      <c r="AE41" s="31"/>
      <c r="AF41" s="35"/>
      <c r="AG41" s="34"/>
    </row>
    <row r="42" spans="1:33" ht="16.5" thickBot="1" x14ac:dyDescent="0.3">
      <c r="F42" s="9"/>
      <c r="G42" s="5"/>
      <c r="H42" s="5"/>
      <c r="I42" s="28"/>
      <c r="J42" s="9"/>
      <c r="K42" s="5"/>
      <c r="L42" s="28"/>
      <c r="M42" s="9"/>
      <c r="N42" s="5"/>
      <c r="O42" s="28"/>
      <c r="P42" s="9"/>
      <c r="Q42" s="5"/>
      <c r="R42" s="30"/>
      <c r="S42" s="9"/>
      <c r="T42" s="5"/>
      <c r="U42" s="30"/>
      <c r="V42" s="9"/>
      <c r="W42" s="25"/>
      <c r="X42" s="30"/>
      <c r="Y42" s="9"/>
      <c r="Z42" s="5"/>
      <c r="AA42" s="30"/>
      <c r="AB42" s="9"/>
      <c r="AC42" s="25"/>
      <c r="AD42" s="30"/>
      <c r="AE42" s="9"/>
      <c r="AF42" s="25"/>
      <c r="AG42" s="30"/>
    </row>
    <row r="43" spans="1:33" ht="16.5" thickTop="1" x14ac:dyDescent="0.25"/>
    <row r="45" spans="1:33" x14ac:dyDescent="0.25">
      <c r="F45" s="57" t="s">
        <v>38</v>
      </c>
      <c r="G45" s="58"/>
      <c r="H45" s="58"/>
      <c r="I45" s="59"/>
    </row>
    <row r="46" spans="1:33" x14ac:dyDescent="0.25">
      <c r="F46" s="1" t="s">
        <v>53</v>
      </c>
      <c r="G46" s="1">
        <v>70</v>
      </c>
      <c r="H46" s="1" t="s">
        <v>58</v>
      </c>
      <c r="I46" s="2">
        <v>7077</v>
      </c>
    </row>
    <row r="47" spans="1:33" x14ac:dyDescent="0.25">
      <c r="F47" s="1" t="s">
        <v>61</v>
      </c>
      <c r="G47" s="1">
        <v>44</v>
      </c>
      <c r="H47" s="1" t="s">
        <v>62</v>
      </c>
      <c r="I47" s="2">
        <v>10406</v>
      </c>
    </row>
    <row r="48" spans="1:33" x14ac:dyDescent="0.25">
      <c r="F48" s="1" t="s">
        <v>63</v>
      </c>
      <c r="G48" s="1">
        <v>50</v>
      </c>
      <c r="H48" s="1" t="s">
        <v>54</v>
      </c>
      <c r="I48" s="2">
        <v>14450</v>
      </c>
    </row>
    <row r="49" spans="6:9" x14ac:dyDescent="0.25">
      <c r="F49" s="23"/>
      <c r="G49" s="1"/>
      <c r="H49" s="1"/>
      <c r="I49" s="2"/>
    </row>
    <row r="50" spans="6:9" x14ac:dyDescent="0.25">
      <c r="F50" t="s">
        <v>177</v>
      </c>
    </row>
    <row r="51" spans="6:9" x14ac:dyDescent="0.25">
      <c r="F51" t="s">
        <v>178</v>
      </c>
    </row>
    <row r="52" spans="6:9" x14ac:dyDescent="0.25">
      <c r="F52" s="6"/>
    </row>
  </sheetData>
  <sortState ref="F3:I28">
    <sortCondition ref="H3:H28"/>
    <sortCondition ref="G3:G28"/>
  </sortState>
  <mergeCells count="10">
    <mergeCell ref="J2:L2"/>
    <mergeCell ref="M2:O2"/>
    <mergeCell ref="F2:I2"/>
    <mergeCell ref="S2:U2"/>
    <mergeCell ref="F45:I45"/>
    <mergeCell ref="Y2:AA2"/>
    <mergeCell ref="AB2:AD2"/>
    <mergeCell ref="AE2:AG2"/>
    <mergeCell ref="V2:X2"/>
    <mergeCell ref="P2:R2"/>
  </mergeCells>
  <phoneticPr fontId="1"/>
  <dataValidations count="10">
    <dataValidation type="list" allowBlank="1" showInputMessage="1" showErrorMessage="1" sqref="B11 B31" xr:uid="{230C7E74-2FB8-4782-A75D-9639D09892D6}">
      <formula1>$AB$3:$AB$11</formula1>
    </dataValidation>
    <dataValidation type="list" allowBlank="1" showInputMessage="1" showErrorMessage="1" sqref="B12 B32" xr:uid="{EF735D2B-4E28-41AF-830A-5996A4F9B917}">
      <formula1>$AE$3:$AE$11</formula1>
    </dataValidation>
    <dataValidation type="list" allowBlank="1" showInputMessage="1" showErrorMessage="1" sqref="B13:B18 B33:B38" xr:uid="{E90C6A65-26EE-4B66-9B63-7BEECD8F2AF9}">
      <formula1>$F$46:$F$49</formula1>
    </dataValidation>
    <dataValidation type="list" allowBlank="1" showInputMessage="1" showErrorMessage="1" sqref="B5 B25" xr:uid="{16BA1303-D6B7-465D-A393-C1310423E05F}">
      <formula1>$J$3:$J$42</formula1>
    </dataValidation>
    <dataValidation type="list" allowBlank="1" showInputMessage="1" showErrorMessage="1" sqref="B6 B26" xr:uid="{81FA37E2-3CA2-423E-8A96-FACD0ADE9460}">
      <formula1>$M$3:$M$42</formula1>
    </dataValidation>
    <dataValidation type="list" allowBlank="1" showInputMessage="1" showErrorMessage="1" sqref="B8 B28" xr:uid="{9DF6FB4F-B324-4888-AD56-58450399C94A}">
      <formula1>$S$3:$S$42</formula1>
    </dataValidation>
    <dataValidation type="list" allowBlank="1" showInputMessage="1" showErrorMessage="1" sqref="B9 B29" xr:uid="{3E42AF18-C3BA-42E0-B600-E5B97F86E2B3}">
      <formula1>$V$3:$V$42</formula1>
    </dataValidation>
    <dataValidation type="list" allowBlank="1" showInputMessage="1" showErrorMessage="1" sqref="B4 B24" xr:uid="{B3454B63-A90B-485E-8B35-B4FFABC89A62}">
      <formula1>$F$3:$F$42</formula1>
    </dataValidation>
    <dataValidation type="list" allowBlank="1" showInputMessage="1" showErrorMessage="1" sqref="B7 B27" xr:uid="{BD7FD9CD-48A2-4CCE-82F8-4BE16491DDA0}">
      <formula1>$P$3:$P$42</formula1>
    </dataValidation>
    <dataValidation type="list" allowBlank="1" showInputMessage="1" showErrorMessage="1" sqref="B10 B30" xr:uid="{7A69FDB8-00B2-4E77-8C78-CB5A39C12321}">
      <formula1>$Y$3:$Y$42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パーツ重量比較ツール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2018-05-21T13:24:18Z</dcterms:created>
  <dcterms:modified xsi:type="dcterms:W3CDTF">2018-05-21T13:38:02Z</dcterms:modified>
</cp:coreProperties>
</file>